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bine\o365 Assessment\"/>
    </mc:Choice>
  </mc:AlternateContent>
  <bookViews>
    <workbookView xWindow="0" yWindow="0" windowWidth="19200" windowHeight="7140" activeTab="3"/>
  </bookViews>
  <sheets>
    <sheet name="Dashboard" sheetId="7" r:id="rId1"/>
    <sheet name="FY19" sheetId="1" r:id="rId2"/>
    <sheet name="FY20" sheetId="3" r:id="rId3"/>
    <sheet name="FY21" sheetId="4" r:id="rId4"/>
    <sheet name="FY22" sheetId="5" r:id="rId5"/>
    <sheet name="FY23" sheetId="6" r:id="rId6"/>
    <sheet name="Sheet2" sheetId="2" r:id="rId7"/>
  </sheets>
  <externalReferences>
    <externalReference r:id="rId8"/>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9" i="6" l="1"/>
  <c r="Q80" i="6"/>
  <c r="Q81" i="6"/>
  <c r="Q82" i="6"/>
  <c r="X80" i="6"/>
  <c r="Y21" i="7"/>
  <c r="Q79" i="5"/>
  <c r="Q80" i="5"/>
  <c r="Q81" i="5"/>
  <c r="Q82" i="5"/>
  <c r="X80" i="5"/>
  <c r="X21" i="7"/>
  <c r="Q57" i="6"/>
  <c r="X57" i="6"/>
  <c r="Y20" i="7"/>
  <c r="Q57" i="5"/>
  <c r="X57" i="5"/>
  <c r="X20" i="7"/>
  <c r="Q73" i="6"/>
  <c r="Q74" i="6"/>
  <c r="Q75" i="6"/>
  <c r="Q76" i="6"/>
  <c r="Q77" i="6"/>
  <c r="Q78" i="6"/>
  <c r="X74" i="6"/>
  <c r="Y19" i="7"/>
  <c r="Q73" i="5"/>
  <c r="Q74" i="5"/>
  <c r="Q75" i="5"/>
  <c r="Q76" i="5"/>
  <c r="Q77" i="5"/>
  <c r="Q78" i="5"/>
  <c r="X74" i="5"/>
  <c r="X19" i="7"/>
  <c r="Q71" i="6"/>
  <c r="Q72" i="6"/>
  <c r="X72" i="6"/>
  <c r="Y18" i="7"/>
  <c r="Q71" i="5"/>
  <c r="Q72" i="5"/>
  <c r="X72" i="5"/>
  <c r="X18" i="7"/>
  <c r="Q46" i="6"/>
  <c r="Q47" i="6"/>
  <c r="Q44" i="6"/>
  <c r="Q49" i="6"/>
  <c r="Q45" i="6"/>
  <c r="Q48" i="6"/>
  <c r="Q50" i="6"/>
  <c r="X45" i="6"/>
  <c r="Y16" i="7"/>
  <c r="Q44" i="5"/>
  <c r="Q49" i="5"/>
  <c r="Q45" i="5"/>
  <c r="Q46" i="5"/>
  <c r="Q47" i="5"/>
  <c r="Q48" i="5"/>
  <c r="Q50" i="5"/>
  <c r="X45" i="5"/>
  <c r="X16" i="7"/>
  <c r="Q27" i="6"/>
  <c r="Q28" i="6"/>
  <c r="Q29" i="6"/>
  <c r="Q30" i="6"/>
  <c r="X28" i="6"/>
  <c r="Y13" i="7"/>
  <c r="Q28" i="5"/>
  <c r="Q29" i="5"/>
  <c r="Q27" i="5"/>
  <c r="Q30" i="5"/>
  <c r="X28" i="5"/>
  <c r="X13" i="7"/>
  <c r="Q70" i="6"/>
  <c r="Q66" i="6"/>
  <c r="Q67" i="6"/>
  <c r="Q68" i="6"/>
  <c r="Q69" i="6"/>
  <c r="X67" i="6"/>
  <c r="Y12" i="7"/>
  <c r="Q70" i="5"/>
  <c r="Q66" i="5"/>
  <c r="Q67" i="5"/>
  <c r="Q68" i="5"/>
  <c r="Q69" i="5"/>
  <c r="X67" i="5"/>
  <c r="X12" i="7"/>
  <c r="Q63" i="6"/>
  <c r="Q64" i="6"/>
  <c r="Q65" i="6"/>
  <c r="X64" i="6"/>
  <c r="Y11" i="7"/>
  <c r="Q63" i="5"/>
  <c r="Q64" i="5"/>
  <c r="Q65" i="5"/>
  <c r="X64" i="5"/>
  <c r="X11" i="7"/>
  <c r="Q42" i="5"/>
  <c r="Q40" i="5"/>
  <c r="Q41" i="5"/>
  <c r="Q43" i="5"/>
  <c r="X41" i="5"/>
  <c r="X10" i="7"/>
  <c r="Q17" i="6"/>
  <c r="Q18" i="6"/>
  <c r="Q15" i="6"/>
  <c r="Q16" i="6"/>
  <c r="Q19" i="6"/>
  <c r="X16" i="6"/>
  <c r="Y9" i="7"/>
  <c r="Q61" i="6"/>
  <c r="Q62" i="6"/>
  <c r="X62" i="6"/>
  <c r="Y8" i="7"/>
  <c r="Q38" i="6"/>
  <c r="Q39" i="6"/>
  <c r="X39" i="6"/>
  <c r="Y6" i="7"/>
  <c r="Q25" i="6"/>
  <c r="Q26" i="6"/>
  <c r="X26" i="6"/>
  <c r="Y4" i="7"/>
  <c r="Q25" i="5"/>
  <c r="Q26" i="5"/>
  <c r="X26" i="5"/>
  <c r="X4" i="7"/>
  <c r="Q38" i="5"/>
  <c r="Q39" i="5"/>
  <c r="X39" i="5"/>
  <c r="X6" i="7"/>
  <c r="Q17" i="5"/>
  <c r="Q18" i="5"/>
  <c r="Q15" i="5"/>
  <c r="Q16" i="5"/>
  <c r="Q19" i="5"/>
  <c r="X16" i="5"/>
  <c r="X9" i="7"/>
  <c r="Q61" i="5"/>
  <c r="Q62" i="5"/>
  <c r="X62" i="5"/>
  <c r="X8" i="7"/>
  <c r="Q38" i="4"/>
  <c r="Q39" i="4"/>
  <c r="X39" i="4"/>
  <c r="W6" i="7"/>
  <c r="Q9" i="6"/>
  <c r="Q6" i="6"/>
  <c r="Q7" i="6"/>
  <c r="Q8" i="6"/>
  <c r="Q10" i="6"/>
  <c r="X7" i="6"/>
  <c r="Y2" i="7"/>
  <c r="Y3" i="7"/>
  <c r="X3" i="7"/>
  <c r="Q9" i="5"/>
  <c r="Q6" i="5"/>
  <c r="Q7" i="5"/>
  <c r="Q8" i="5"/>
  <c r="Q10" i="5"/>
  <c r="X7" i="5"/>
  <c r="X2" i="7"/>
  <c r="Q79" i="4"/>
  <c r="Q80" i="4"/>
  <c r="Q81" i="4"/>
  <c r="Q82" i="4"/>
  <c r="X80" i="4"/>
  <c r="W21" i="7"/>
  <c r="Q57" i="4"/>
  <c r="X57" i="4"/>
  <c r="W20" i="7"/>
  <c r="Q73" i="4"/>
  <c r="Q74" i="4"/>
  <c r="Q75" i="4"/>
  <c r="Q76" i="4"/>
  <c r="Q77" i="4"/>
  <c r="Q78" i="4"/>
  <c r="X74" i="4"/>
  <c r="W19" i="7"/>
  <c r="Q71" i="4"/>
  <c r="Q72" i="4"/>
  <c r="X72" i="4"/>
  <c r="W18" i="7"/>
  <c r="Q44" i="4"/>
  <c r="Q49" i="4"/>
  <c r="Q45" i="4"/>
  <c r="Q46" i="4"/>
  <c r="Q47" i="4"/>
  <c r="Q48" i="4"/>
  <c r="Q50" i="4"/>
  <c r="X45" i="4"/>
  <c r="W16" i="7"/>
  <c r="Q28" i="4"/>
  <c r="Q29" i="4"/>
  <c r="Q27" i="4"/>
  <c r="Q30" i="4"/>
  <c r="X28" i="4"/>
  <c r="W13" i="7"/>
  <c r="Q70" i="4"/>
  <c r="Q66" i="4"/>
  <c r="Q67" i="4"/>
  <c r="Q68" i="4"/>
  <c r="Q69" i="4"/>
  <c r="X67" i="4"/>
  <c r="W12" i="7"/>
  <c r="Q63" i="4"/>
  <c r="Q64" i="4"/>
  <c r="Q65" i="4"/>
  <c r="X64" i="4"/>
  <c r="W11" i="7"/>
  <c r="Q17" i="4"/>
  <c r="Q18" i="4"/>
  <c r="Q15" i="4"/>
  <c r="Q16" i="4"/>
  <c r="Q19" i="4"/>
  <c r="X16" i="4"/>
  <c r="W9" i="7"/>
  <c r="Q61" i="4"/>
  <c r="Q62" i="4"/>
  <c r="X62" i="4"/>
  <c r="W8" i="7"/>
  <c r="Q25" i="4"/>
  <c r="Q26" i="4"/>
  <c r="X26" i="4"/>
  <c r="W4" i="7"/>
  <c r="W3" i="7"/>
  <c r="Q9" i="4"/>
  <c r="Q6" i="4"/>
  <c r="Q7" i="4"/>
  <c r="Q8" i="4"/>
  <c r="Q10" i="4"/>
  <c r="X7" i="4"/>
  <c r="W2" i="7"/>
  <c r="Q79" i="3"/>
  <c r="Q80" i="3"/>
  <c r="Q81" i="3"/>
  <c r="Q82" i="3"/>
  <c r="X80" i="3"/>
  <c r="V21" i="7"/>
  <c r="Q57" i="3"/>
  <c r="X57" i="3"/>
  <c r="V20" i="7"/>
  <c r="Q73" i="3"/>
  <c r="Q74" i="3"/>
  <c r="Q75" i="3"/>
  <c r="Q76" i="3"/>
  <c r="Q77" i="3"/>
  <c r="Q78" i="3"/>
  <c r="X74" i="3"/>
  <c r="V19" i="7"/>
  <c r="Q71" i="3"/>
  <c r="Q72" i="3"/>
  <c r="X72" i="3"/>
  <c r="V18" i="7"/>
  <c r="Q27" i="3"/>
  <c r="Q28" i="3"/>
  <c r="Q29" i="3"/>
  <c r="Q30" i="3"/>
  <c r="X28" i="3"/>
  <c r="V13" i="7"/>
  <c r="Q66" i="3"/>
  <c r="Q67" i="3"/>
  <c r="Q68" i="3"/>
  <c r="Q69" i="3"/>
  <c r="Q70" i="3"/>
  <c r="X67" i="3"/>
  <c r="V12" i="7"/>
  <c r="Q63" i="3"/>
  <c r="Q64" i="3"/>
  <c r="Q65" i="3"/>
  <c r="X64" i="3"/>
  <c r="V11" i="7"/>
  <c r="Q61" i="3"/>
  <c r="Q62" i="3"/>
  <c r="X62" i="3"/>
  <c r="V8" i="7"/>
  <c r="Q38" i="3"/>
  <c r="Q39" i="3"/>
  <c r="X39" i="3"/>
  <c r="V6" i="7"/>
  <c r="Q59" i="3"/>
  <c r="Q60" i="3"/>
  <c r="Q58" i="3"/>
  <c r="X59" i="3"/>
  <c r="V5" i="7"/>
  <c r="Q25" i="3"/>
  <c r="Q26" i="3"/>
  <c r="X26" i="3"/>
  <c r="V4" i="7"/>
  <c r="V3" i="7"/>
  <c r="Q79" i="1"/>
  <c r="Q80" i="1"/>
  <c r="Q81" i="1"/>
  <c r="Q82" i="1"/>
  <c r="X80" i="1"/>
  <c r="U21" i="7"/>
  <c r="Q57" i="1"/>
  <c r="X57" i="1"/>
  <c r="U20" i="7"/>
  <c r="Q73" i="1"/>
  <c r="Q74" i="1"/>
  <c r="Q75" i="1"/>
  <c r="Q76" i="1"/>
  <c r="Q77" i="1"/>
  <c r="Q78" i="1"/>
  <c r="X74" i="1"/>
  <c r="U19" i="7"/>
  <c r="Q71" i="1"/>
  <c r="Q72" i="1"/>
  <c r="X72" i="1"/>
  <c r="U18" i="7"/>
  <c r="Q27" i="1"/>
  <c r="Q28" i="1"/>
  <c r="Q29" i="1"/>
  <c r="Q30" i="1"/>
  <c r="X28" i="1"/>
  <c r="U13" i="7"/>
  <c r="Q66" i="1"/>
  <c r="Q67" i="1"/>
  <c r="Q68" i="1"/>
  <c r="Q69" i="1"/>
  <c r="Q70" i="1"/>
  <c r="X67" i="1"/>
  <c r="U12" i="7"/>
  <c r="Q63" i="1"/>
  <c r="Q64" i="1"/>
  <c r="Q65" i="1"/>
  <c r="X64" i="1"/>
  <c r="U11" i="7"/>
  <c r="Q42" i="1"/>
  <c r="Q40" i="1"/>
  <c r="Q41" i="1"/>
  <c r="Q43" i="1"/>
  <c r="X41" i="1"/>
  <c r="U10" i="7"/>
  <c r="Q17" i="1"/>
  <c r="Q18" i="1"/>
  <c r="Q15" i="1"/>
  <c r="Q16" i="1"/>
  <c r="Q19" i="1"/>
  <c r="X16" i="1"/>
  <c r="U9" i="7"/>
  <c r="Q61" i="1"/>
  <c r="Q62" i="1"/>
  <c r="X62" i="1"/>
  <c r="U8" i="7"/>
  <c r="Q11" i="1"/>
  <c r="Q12" i="1"/>
  <c r="Q13" i="1"/>
  <c r="Q14" i="1"/>
  <c r="X12" i="1"/>
  <c r="U7" i="7"/>
  <c r="Q38" i="1"/>
  <c r="Q39" i="1"/>
  <c r="X39" i="1"/>
  <c r="U6" i="7"/>
  <c r="Q59" i="1"/>
  <c r="Q60" i="1"/>
  <c r="Q58" i="1"/>
  <c r="X59" i="1"/>
  <c r="U5" i="7"/>
  <c r="Q25" i="1"/>
  <c r="Q26" i="1"/>
  <c r="X26" i="1"/>
  <c r="U4" i="7"/>
  <c r="U3" i="7"/>
  <c r="P79" i="6"/>
  <c r="P80" i="6"/>
  <c r="P81" i="6"/>
  <c r="P82" i="6"/>
  <c r="X79" i="6"/>
  <c r="X83" i="6"/>
  <c r="Y83" i="6"/>
  <c r="S79" i="6"/>
  <c r="S80" i="6"/>
  <c r="S81" i="6"/>
  <c r="S82" i="6"/>
  <c r="X82" i="6"/>
  <c r="Y82" i="6"/>
  <c r="R82" i="6"/>
  <c r="R79" i="6"/>
  <c r="R80" i="6"/>
  <c r="R81" i="6"/>
  <c r="X81" i="6"/>
  <c r="Y81" i="6"/>
  <c r="Y80" i="6"/>
  <c r="Y79" i="6"/>
  <c r="S78" i="6"/>
  <c r="R78" i="6"/>
  <c r="P78" i="6"/>
  <c r="P73" i="6"/>
  <c r="P74" i="6"/>
  <c r="P75" i="6"/>
  <c r="P76" i="6"/>
  <c r="P77" i="6"/>
  <c r="X73" i="6"/>
  <c r="X77" i="6"/>
  <c r="Y77" i="6"/>
  <c r="S77" i="6"/>
  <c r="R77" i="6"/>
  <c r="S73" i="6"/>
  <c r="S74" i="6"/>
  <c r="S75" i="6"/>
  <c r="S76" i="6"/>
  <c r="X76" i="6"/>
  <c r="Y76" i="6"/>
  <c r="R76" i="6"/>
  <c r="R73" i="6"/>
  <c r="R74" i="6"/>
  <c r="R75" i="6"/>
  <c r="X75" i="6"/>
  <c r="Y75" i="6"/>
  <c r="Y74" i="6"/>
  <c r="Y73" i="6"/>
  <c r="Y72" i="6"/>
  <c r="S72" i="6"/>
  <c r="R72" i="6"/>
  <c r="P72" i="6"/>
  <c r="P71" i="6"/>
  <c r="X71" i="6"/>
  <c r="Y71" i="6"/>
  <c r="S71" i="6"/>
  <c r="R71" i="6"/>
  <c r="P66" i="6"/>
  <c r="P67" i="6"/>
  <c r="P68" i="6"/>
  <c r="P69" i="6"/>
  <c r="P70" i="6"/>
  <c r="X66" i="6"/>
  <c r="X70" i="6"/>
  <c r="Y70" i="6"/>
  <c r="S70" i="6"/>
  <c r="R70" i="6"/>
  <c r="S66" i="6"/>
  <c r="S67" i="6"/>
  <c r="S68" i="6"/>
  <c r="S69" i="6"/>
  <c r="X69" i="6"/>
  <c r="Y69" i="6"/>
  <c r="R69" i="6"/>
  <c r="R66" i="6"/>
  <c r="R67" i="6"/>
  <c r="R68" i="6"/>
  <c r="X68" i="6"/>
  <c r="Y68" i="6"/>
  <c r="Y67" i="6"/>
  <c r="Y66" i="6"/>
  <c r="R63" i="6"/>
  <c r="R64" i="6"/>
  <c r="R65" i="6"/>
  <c r="X65" i="6"/>
  <c r="Y65" i="6"/>
  <c r="S65" i="6"/>
  <c r="P65" i="6"/>
  <c r="Y64" i="6"/>
  <c r="S64" i="6"/>
  <c r="P64" i="6"/>
  <c r="P63" i="6"/>
  <c r="X63" i="6"/>
  <c r="Y63" i="6"/>
  <c r="S63" i="6"/>
  <c r="Y62" i="6"/>
  <c r="S62" i="6"/>
  <c r="R62" i="6"/>
  <c r="P62" i="6"/>
  <c r="P61" i="6"/>
  <c r="X61" i="6"/>
  <c r="Y61" i="6"/>
  <c r="S61" i="6"/>
  <c r="R61" i="6"/>
  <c r="R58" i="6"/>
  <c r="R59" i="6"/>
  <c r="R60" i="6"/>
  <c r="X60" i="6"/>
  <c r="S58" i="6"/>
  <c r="S59" i="6"/>
  <c r="S60" i="6"/>
  <c r="AE59" i="6"/>
  <c r="AE60" i="6"/>
  <c r="AF60" i="6"/>
  <c r="Y60" i="6"/>
  <c r="Q60" i="6"/>
  <c r="P60" i="6"/>
  <c r="AF59" i="6"/>
  <c r="Q58" i="6"/>
  <c r="Q59" i="6"/>
  <c r="X59" i="6"/>
  <c r="P59" i="6"/>
  <c r="P58" i="6"/>
  <c r="X58" i="6"/>
  <c r="Y58" i="6"/>
  <c r="Y57" i="6"/>
  <c r="S57" i="6"/>
  <c r="R57" i="6"/>
  <c r="P57" i="6"/>
  <c r="P51" i="6"/>
  <c r="P52" i="6"/>
  <c r="P53" i="6"/>
  <c r="P54" i="6"/>
  <c r="P55" i="6"/>
  <c r="P56" i="6"/>
  <c r="X52" i="6"/>
  <c r="X56" i="6"/>
  <c r="Y56" i="6"/>
  <c r="S56" i="6"/>
  <c r="R56" i="6"/>
  <c r="Q56" i="6"/>
  <c r="S51" i="6"/>
  <c r="S52" i="6"/>
  <c r="S53" i="6"/>
  <c r="S54" i="6"/>
  <c r="S55" i="6"/>
  <c r="X55" i="6"/>
  <c r="Y55" i="6"/>
  <c r="R55" i="6"/>
  <c r="Q55" i="6"/>
  <c r="R51" i="6"/>
  <c r="R52" i="6"/>
  <c r="R53" i="6"/>
  <c r="R54" i="6"/>
  <c r="X54" i="6"/>
  <c r="Y54" i="6"/>
  <c r="Q54" i="6"/>
  <c r="Q51" i="6"/>
  <c r="Q52" i="6"/>
  <c r="Q53" i="6"/>
  <c r="X53" i="6"/>
  <c r="Y17" i="7"/>
  <c r="Y53" i="6"/>
  <c r="Y52" i="6"/>
  <c r="S50" i="6"/>
  <c r="R50" i="6"/>
  <c r="P50" i="6"/>
  <c r="S49" i="6"/>
  <c r="R49" i="6"/>
  <c r="P49" i="6"/>
  <c r="P44" i="6"/>
  <c r="P45" i="6"/>
  <c r="P46" i="6"/>
  <c r="P47" i="6"/>
  <c r="P48" i="6"/>
  <c r="X44" i="6"/>
  <c r="X48" i="6"/>
  <c r="Y48" i="6"/>
  <c r="S48" i="6"/>
  <c r="R48" i="6"/>
  <c r="S44" i="6"/>
  <c r="S45" i="6"/>
  <c r="S46" i="6"/>
  <c r="S47" i="6"/>
  <c r="X47" i="6"/>
  <c r="Y47" i="6"/>
  <c r="R47" i="6"/>
  <c r="R44" i="6"/>
  <c r="R45" i="6"/>
  <c r="R46" i="6"/>
  <c r="X46" i="6"/>
  <c r="Y46" i="6"/>
  <c r="Y45" i="6"/>
  <c r="Y44" i="6"/>
  <c r="P40" i="6"/>
  <c r="P41" i="6"/>
  <c r="P42" i="6"/>
  <c r="P43" i="6"/>
  <c r="X40" i="6"/>
  <c r="AE43" i="6"/>
  <c r="AF43" i="6"/>
  <c r="S40" i="6"/>
  <c r="S41" i="6"/>
  <c r="S42" i="6"/>
  <c r="S43" i="6"/>
  <c r="X43" i="6"/>
  <c r="Y43" i="6"/>
  <c r="R43" i="6"/>
  <c r="Q43" i="6"/>
  <c r="R40" i="6"/>
  <c r="R41" i="6"/>
  <c r="R42" i="6"/>
  <c r="X42" i="6"/>
  <c r="Y42" i="6"/>
  <c r="Q42" i="6"/>
  <c r="Q40" i="6"/>
  <c r="Q41" i="6"/>
  <c r="X41" i="6"/>
  <c r="Y10" i="7"/>
  <c r="Y40" i="6"/>
  <c r="Y39" i="6"/>
  <c r="S39" i="6"/>
  <c r="R39" i="6"/>
  <c r="P39" i="6"/>
  <c r="P38" i="6"/>
  <c r="X38" i="6"/>
  <c r="Y38" i="6"/>
  <c r="S38" i="6"/>
  <c r="R38" i="6"/>
  <c r="S37" i="6"/>
  <c r="R37" i="6"/>
  <c r="Q37" i="6"/>
  <c r="P37" i="6"/>
  <c r="S36" i="6"/>
  <c r="R36" i="6"/>
  <c r="Q36" i="6"/>
  <c r="P36" i="6"/>
  <c r="P31" i="6"/>
  <c r="P32" i="6"/>
  <c r="P33" i="6"/>
  <c r="P34" i="6"/>
  <c r="P35" i="6"/>
  <c r="X31" i="6"/>
  <c r="X35" i="6"/>
  <c r="Y35" i="6"/>
  <c r="S35" i="6"/>
  <c r="R35" i="6"/>
  <c r="Q35" i="6"/>
  <c r="S31" i="6"/>
  <c r="S32" i="6"/>
  <c r="S33" i="6"/>
  <c r="S34" i="6"/>
  <c r="X34" i="6"/>
  <c r="Y34" i="6"/>
  <c r="R34" i="6"/>
  <c r="Q34" i="6"/>
  <c r="R31" i="6"/>
  <c r="R32" i="6"/>
  <c r="R33" i="6"/>
  <c r="X33" i="6"/>
  <c r="Y33" i="6"/>
  <c r="Q33" i="6"/>
  <c r="Q31" i="6"/>
  <c r="Q32" i="6"/>
  <c r="X32" i="6"/>
  <c r="Y14" i="7"/>
  <c r="Y32" i="6"/>
  <c r="Y31" i="6"/>
  <c r="P27" i="6"/>
  <c r="P28" i="6"/>
  <c r="P29" i="6"/>
  <c r="P30" i="6"/>
  <c r="X27" i="6"/>
  <c r="AE30" i="6"/>
  <c r="AF30" i="6"/>
  <c r="S27" i="6"/>
  <c r="S28" i="6"/>
  <c r="S29" i="6"/>
  <c r="S30" i="6"/>
  <c r="X30" i="6"/>
  <c r="Y30" i="6"/>
  <c r="R30" i="6"/>
  <c r="R27" i="6"/>
  <c r="R28" i="6"/>
  <c r="R29" i="6"/>
  <c r="X29" i="6"/>
  <c r="Y29" i="6"/>
  <c r="Y28" i="6"/>
  <c r="Y27" i="6"/>
  <c r="Y26" i="6"/>
  <c r="S26" i="6"/>
  <c r="R26" i="6"/>
  <c r="P26" i="6"/>
  <c r="P25" i="6"/>
  <c r="X25" i="6"/>
  <c r="Y25" i="6"/>
  <c r="S25" i="6"/>
  <c r="R25" i="6"/>
  <c r="P20" i="6"/>
  <c r="P21" i="6"/>
  <c r="P22" i="6"/>
  <c r="P23" i="6"/>
  <c r="P24" i="6"/>
  <c r="X20" i="6"/>
  <c r="X24" i="6"/>
  <c r="Y24" i="6"/>
  <c r="S24" i="6"/>
  <c r="R24" i="6"/>
  <c r="Q24" i="6"/>
  <c r="S20" i="6"/>
  <c r="S21" i="6"/>
  <c r="S22" i="6"/>
  <c r="S23" i="6"/>
  <c r="X23" i="6"/>
  <c r="Y23" i="6"/>
  <c r="R23" i="6"/>
  <c r="Q23" i="6"/>
  <c r="R20" i="6"/>
  <c r="R21" i="6"/>
  <c r="R22" i="6"/>
  <c r="X22" i="6"/>
  <c r="Y22" i="6"/>
  <c r="Q22" i="6"/>
  <c r="Q20" i="6"/>
  <c r="Q21" i="6"/>
  <c r="X21" i="6"/>
  <c r="Y15" i="7"/>
  <c r="Y20" i="6"/>
  <c r="P15" i="6"/>
  <c r="P16" i="6"/>
  <c r="P17" i="6"/>
  <c r="P18" i="6"/>
  <c r="P19" i="6"/>
  <c r="X15" i="6"/>
  <c r="X19" i="6"/>
  <c r="Y19" i="6"/>
  <c r="S19" i="6"/>
  <c r="R19" i="6"/>
  <c r="S15" i="6"/>
  <c r="S16" i="6"/>
  <c r="S17" i="6"/>
  <c r="S18" i="6"/>
  <c r="X18" i="6"/>
  <c r="Y18" i="6"/>
  <c r="R18" i="6"/>
  <c r="R15" i="6"/>
  <c r="R16" i="6"/>
  <c r="R17" i="6"/>
  <c r="X17" i="6"/>
  <c r="Y17" i="6"/>
  <c r="Y16" i="6"/>
  <c r="Y15" i="6"/>
  <c r="S11" i="6"/>
  <c r="S12" i="6"/>
  <c r="S13" i="6"/>
  <c r="S14" i="6"/>
  <c r="X14" i="6"/>
  <c r="Y14" i="6"/>
  <c r="R14" i="6"/>
  <c r="Q14" i="6"/>
  <c r="P14" i="6"/>
  <c r="P11" i="6"/>
  <c r="P12" i="6"/>
  <c r="P13" i="6"/>
  <c r="X11" i="6"/>
  <c r="Q11" i="6"/>
  <c r="Q12" i="6"/>
  <c r="Q13" i="6"/>
  <c r="X12" i="6"/>
  <c r="Y7" i="7"/>
  <c r="R11" i="6"/>
  <c r="R12" i="6"/>
  <c r="R13" i="6"/>
  <c r="X13" i="6"/>
  <c r="Y13" i="6"/>
  <c r="Y11" i="6"/>
  <c r="P6" i="6"/>
  <c r="P7" i="6"/>
  <c r="P8" i="6"/>
  <c r="P9" i="6"/>
  <c r="P10" i="6"/>
  <c r="X6" i="6"/>
  <c r="R6" i="6"/>
  <c r="R7" i="6"/>
  <c r="R8" i="6"/>
  <c r="R9" i="6"/>
  <c r="R10" i="6"/>
  <c r="X8" i="6"/>
  <c r="S6" i="6"/>
  <c r="S7" i="6"/>
  <c r="S8" i="6"/>
  <c r="S9" i="6"/>
  <c r="S10" i="6"/>
  <c r="X9" i="6"/>
  <c r="X10" i="6"/>
  <c r="Y10" i="6"/>
  <c r="Y9" i="6"/>
  <c r="Y8" i="6"/>
  <c r="Y7" i="6"/>
  <c r="Y6" i="6"/>
  <c r="P79" i="5"/>
  <c r="P80" i="5"/>
  <c r="P81" i="5"/>
  <c r="P82" i="5"/>
  <c r="X79" i="5"/>
  <c r="X83" i="5"/>
  <c r="Y83" i="5"/>
  <c r="S79" i="5"/>
  <c r="S80" i="5"/>
  <c r="S81" i="5"/>
  <c r="S82" i="5"/>
  <c r="X82" i="5"/>
  <c r="Y82" i="5"/>
  <c r="R82" i="5"/>
  <c r="R79" i="5"/>
  <c r="R80" i="5"/>
  <c r="R81" i="5"/>
  <c r="X81" i="5"/>
  <c r="Y81" i="5"/>
  <c r="Y80" i="5"/>
  <c r="Y79" i="5"/>
  <c r="S78" i="5"/>
  <c r="R78" i="5"/>
  <c r="P78" i="5"/>
  <c r="P73" i="5"/>
  <c r="P74" i="5"/>
  <c r="P75" i="5"/>
  <c r="P76" i="5"/>
  <c r="P77" i="5"/>
  <c r="X73" i="5"/>
  <c r="X77" i="5"/>
  <c r="Y77" i="5"/>
  <c r="S77" i="5"/>
  <c r="R77" i="5"/>
  <c r="S73" i="5"/>
  <c r="S74" i="5"/>
  <c r="S75" i="5"/>
  <c r="S76" i="5"/>
  <c r="X76" i="5"/>
  <c r="Y76" i="5"/>
  <c r="R76" i="5"/>
  <c r="R73" i="5"/>
  <c r="R74" i="5"/>
  <c r="R75" i="5"/>
  <c r="X75" i="5"/>
  <c r="Y75" i="5"/>
  <c r="Y74" i="5"/>
  <c r="Y73" i="5"/>
  <c r="Y72" i="5"/>
  <c r="S72" i="5"/>
  <c r="R72" i="5"/>
  <c r="P72" i="5"/>
  <c r="P71" i="5"/>
  <c r="X71" i="5"/>
  <c r="Y71" i="5"/>
  <c r="S71" i="5"/>
  <c r="R71" i="5"/>
  <c r="P66" i="5"/>
  <c r="P67" i="5"/>
  <c r="P68" i="5"/>
  <c r="P69" i="5"/>
  <c r="P70" i="5"/>
  <c r="X66" i="5"/>
  <c r="X70" i="5"/>
  <c r="Y70" i="5"/>
  <c r="S70" i="5"/>
  <c r="R70" i="5"/>
  <c r="S66" i="5"/>
  <c r="S67" i="5"/>
  <c r="S68" i="5"/>
  <c r="S69" i="5"/>
  <c r="X69" i="5"/>
  <c r="Y69" i="5"/>
  <c r="R69" i="5"/>
  <c r="R66" i="5"/>
  <c r="R67" i="5"/>
  <c r="R68" i="5"/>
  <c r="X68" i="5"/>
  <c r="Y68" i="5"/>
  <c r="Y67" i="5"/>
  <c r="Y66" i="5"/>
  <c r="R63" i="5"/>
  <c r="R64" i="5"/>
  <c r="R65" i="5"/>
  <c r="X65" i="5"/>
  <c r="Y65" i="5"/>
  <c r="S65" i="5"/>
  <c r="P65" i="5"/>
  <c r="Y64" i="5"/>
  <c r="S64" i="5"/>
  <c r="P64" i="5"/>
  <c r="P63" i="5"/>
  <c r="X63" i="5"/>
  <c r="Y63" i="5"/>
  <c r="S63" i="5"/>
  <c r="Y62" i="5"/>
  <c r="S62" i="5"/>
  <c r="R62" i="5"/>
  <c r="P62" i="5"/>
  <c r="P61" i="5"/>
  <c r="X61" i="5"/>
  <c r="Y61" i="5"/>
  <c r="S61" i="5"/>
  <c r="R61" i="5"/>
  <c r="R58" i="5"/>
  <c r="R59" i="5"/>
  <c r="R60" i="5"/>
  <c r="X60" i="5"/>
  <c r="S58" i="5"/>
  <c r="S59" i="5"/>
  <c r="S60" i="5"/>
  <c r="AE59" i="5"/>
  <c r="AE60" i="5"/>
  <c r="AF60" i="5"/>
  <c r="Y60" i="5"/>
  <c r="Q60" i="5"/>
  <c r="P60" i="5"/>
  <c r="AF59" i="5"/>
  <c r="Q58" i="5"/>
  <c r="Q59" i="5"/>
  <c r="X59" i="5"/>
  <c r="X5" i="7"/>
  <c r="P59" i="5"/>
  <c r="P58" i="5"/>
  <c r="X58" i="5"/>
  <c r="Y58" i="5"/>
  <c r="Y57" i="5"/>
  <c r="S57" i="5"/>
  <c r="R57" i="5"/>
  <c r="P57" i="5"/>
  <c r="P51" i="5"/>
  <c r="P52" i="5"/>
  <c r="P53" i="5"/>
  <c r="P54" i="5"/>
  <c r="P55" i="5"/>
  <c r="P56" i="5"/>
  <c r="X52" i="5"/>
  <c r="X56" i="5"/>
  <c r="Y56" i="5"/>
  <c r="S56" i="5"/>
  <c r="R56" i="5"/>
  <c r="Q56" i="5"/>
  <c r="S51" i="5"/>
  <c r="S52" i="5"/>
  <c r="S53" i="5"/>
  <c r="S54" i="5"/>
  <c r="S55" i="5"/>
  <c r="X55" i="5"/>
  <c r="Y55" i="5"/>
  <c r="R55" i="5"/>
  <c r="Q55" i="5"/>
  <c r="R51" i="5"/>
  <c r="R52" i="5"/>
  <c r="R53" i="5"/>
  <c r="R54" i="5"/>
  <c r="X54" i="5"/>
  <c r="Y54" i="5"/>
  <c r="Q54" i="5"/>
  <c r="Q51" i="5"/>
  <c r="Q52" i="5"/>
  <c r="Q53" i="5"/>
  <c r="X53" i="5"/>
  <c r="Y52" i="5"/>
  <c r="S50" i="5"/>
  <c r="R50" i="5"/>
  <c r="P50" i="5"/>
  <c r="S49" i="5"/>
  <c r="R49" i="5"/>
  <c r="P49" i="5"/>
  <c r="P44" i="5"/>
  <c r="P45" i="5"/>
  <c r="P46" i="5"/>
  <c r="P47" i="5"/>
  <c r="P48" i="5"/>
  <c r="X44" i="5"/>
  <c r="X48" i="5"/>
  <c r="Y48" i="5"/>
  <c r="S48" i="5"/>
  <c r="R48" i="5"/>
  <c r="S44" i="5"/>
  <c r="S45" i="5"/>
  <c r="S46" i="5"/>
  <c r="S47" i="5"/>
  <c r="X47" i="5"/>
  <c r="Y47" i="5"/>
  <c r="R47" i="5"/>
  <c r="R44" i="5"/>
  <c r="R45" i="5"/>
  <c r="R46" i="5"/>
  <c r="X46" i="5"/>
  <c r="Y46" i="5"/>
  <c r="Y45" i="5"/>
  <c r="Y44" i="5"/>
  <c r="P40" i="5"/>
  <c r="P41" i="5"/>
  <c r="P42" i="5"/>
  <c r="P43" i="5"/>
  <c r="X40" i="5"/>
  <c r="AE43" i="5"/>
  <c r="AF43" i="5"/>
  <c r="S40" i="5"/>
  <c r="S41" i="5"/>
  <c r="S42" i="5"/>
  <c r="S43" i="5"/>
  <c r="X43" i="5"/>
  <c r="Y43" i="5"/>
  <c r="R43" i="5"/>
  <c r="R40" i="5"/>
  <c r="R41" i="5"/>
  <c r="R42" i="5"/>
  <c r="X42" i="5"/>
  <c r="Y42" i="5"/>
  <c r="Y41" i="5"/>
  <c r="Y40" i="5"/>
  <c r="Y39" i="5"/>
  <c r="S39" i="5"/>
  <c r="R39" i="5"/>
  <c r="P39" i="5"/>
  <c r="P38" i="5"/>
  <c r="X38" i="5"/>
  <c r="Y38" i="5"/>
  <c r="S38" i="5"/>
  <c r="R38" i="5"/>
  <c r="S37" i="5"/>
  <c r="R37" i="5"/>
  <c r="Q37" i="5"/>
  <c r="P37" i="5"/>
  <c r="S36" i="5"/>
  <c r="R36" i="5"/>
  <c r="Q36" i="5"/>
  <c r="P36" i="5"/>
  <c r="P31" i="5"/>
  <c r="P32" i="5"/>
  <c r="P33" i="5"/>
  <c r="P34" i="5"/>
  <c r="P35" i="5"/>
  <c r="X31" i="5"/>
  <c r="X35" i="5"/>
  <c r="Y35" i="5"/>
  <c r="S35" i="5"/>
  <c r="R35" i="5"/>
  <c r="Q35" i="5"/>
  <c r="S31" i="5"/>
  <c r="S32" i="5"/>
  <c r="S33" i="5"/>
  <c r="S34" i="5"/>
  <c r="X34" i="5"/>
  <c r="Y34" i="5"/>
  <c r="R34" i="5"/>
  <c r="Q34" i="5"/>
  <c r="R31" i="5"/>
  <c r="R32" i="5"/>
  <c r="R33" i="5"/>
  <c r="X33" i="5"/>
  <c r="Y33" i="5"/>
  <c r="Q33" i="5"/>
  <c r="Q31" i="5"/>
  <c r="Q32" i="5"/>
  <c r="Y31" i="5"/>
  <c r="P27" i="5"/>
  <c r="P28" i="5"/>
  <c r="P29" i="5"/>
  <c r="P30" i="5"/>
  <c r="X27" i="5"/>
  <c r="AE30" i="5"/>
  <c r="AF30" i="5"/>
  <c r="S27" i="5"/>
  <c r="S28" i="5"/>
  <c r="S29" i="5"/>
  <c r="S30" i="5"/>
  <c r="X30" i="5"/>
  <c r="Y30" i="5"/>
  <c r="R30" i="5"/>
  <c r="R27" i="5"/>
  <c r="R28" i="5"/>
  <c r="R29" i="5"/>
  <c r="X29" i="5"/>
  <c r="Y29" i="5"/>
  <c r="Y28" i="5"/>
  <c r="Y27" i="5"/>
  <c r="Y26" i="5"/>
  <c r="S26" i="5"/>
  <c r="R26" i="5"/>
  <c r="P26" i="5"/>
  <c r="P25" i="5"/>
  <c r="X25" i="5"/>
  <c r="Y25" i="5"/>
  <c r="S25" i="5"/>
  <c r="R25" i="5"/>
  <c r="P20" i="5"/>
  <c r="P21" i="5"/>
  <c r="P22" i="5"/>
  <c r="P23" i="5"/>
  <c r="P24" i="5"/>
  <c r="X20" i="5"/>
  <c r="X24" i="5"/>
  <c r="Y24" i="5"/>
  <c r="S24" i="5"/>
  <c r="R24" i="5"/>
  <c r="Q24" i="5"/>
  <c r="S20" i="5"/>
  <c r="S21" i="5"/>
  <c r="S22" i="5"/>
  <c r="S23" i="5"/>
  <c r="X23" i="5"/>
  <c r="Y23" i="5"/>
  <c r="R23" i="5"/>
  <c r="Q23" i="5"/>
  <c r="R20" i="5"/>
  <c r="R21" i="5"/>
  <c r="R22" i="5"/>
  <c r="X22" i="5"/>
  <c r="Y22" i="5"/>
  <c r="Q22" i="5"/>
  <c r="Q20" i="5"/>
  <c r="Q21" i="5"/>
  <c r="Y20" i="5"/>
  <c r="P15" i="5"/>
  <c r="P16" i="5"/>
  <c r="P17" i="5"/>
  <c r="P18" i="5"/>
  <c r="P19" i="5"/>
  <c r="X15" i="5"/>
  <c r="X19" i="5"/>
  <c r="Y19" i="5"/>
  <c r="S19" i="5"/>
  <c r="R19" i="5"/>
  <c r="S15" i="5"/>
  <c r="S16" i="5"/>
  <c r="S17" i="5"/>
  <c r="S18" i="5"/>
  <c r="X18" i="5"/>
  <c r="Y18" i="5"/>
  <c r="R18" i="5"/>
  <c r="R15" i="5"/>
  <c r="R16" i="5"/>
  <c r="R17" i="5"/>
  <c r="X17" i="5"/>
  <c r="Y17" i="5"/>
  <c r="Y16" i="5"/>
  <c r="Y15" i="5"/>
  <c r="S11" i="5"/>
  <c r="S12" i="5"/>
  <c r="S13" i="5"/>
  <c r="S14" i="5"/>
  <c r="X14" i="5"/>
  <c r="Y14" i="5"/>
  <c r="R14" i="5"/>
  <c r="Q14" i="5"/>
  <c r="P14" i="5"/>
  <c r="P11" i="5"/>
  <c r="P12" i="5"/>
  <c r="P13" i="5"/>
  <c r="X11" i="5"/>
  <c r="Y11" i="5"/>
  <c r="Q11" i="5"/>
  <c r="Q12" i="5"/>
  <c r="Q13" i="5"/>
  <c r="X12" i="5"/>
  <c r="X7" i="7"/>
  <c r="R11" i="5"/>
  <c r="R12" i="5"/>
  <c r="R13" i="5"/>
  <c r="X13" i="5"/>
  <c r="Y13" i="5"/>
  <c r="Y12" i="5"/>
  <c r="P6" i="5"/>
  <c r="P7" i="5"/>
  <c r="P8" i="5"/>
  <c r="P9" i="5"/>
  <c r="P10" i="5"/>
  <c r="X6" i="5"/>
  <c r="R6" i="5"/>
  <c r="R7" i="5"/>
  <c r="R8" i="5"/>
  <c r="R9" i="5"/>
  <c r="R10" i="5"/>
  <c r="X8" i="5"/>
  <c r="S6" i="5"/>
  <c r="S7" i="5"/>
  <c r="S8" i="5"/>
  <c r="S9" i="5"/>
  <c r="S10" i="5"/>
  <c r="X9" i="5"/>
  <c r="X10" i="5"/>
  <c r="Y10" i="5"/>
  <c r="Y9" i="5"/>
  <c r="Y8" i="5"/>
  <c r="Y7" i="5"/>
  <c r="Y6" i="5"/>
  <c r="P79" i="4"/>
  <c r="P80" i="4"/>
  <c r="P81" i="4"/>
  <c r="P82" i="4"/>
  <c r="X79" i="4"/>
  <c r="X83" i="4"/>
  <c r="Y83" i="4"/>
  <c r="S79" i="4"/>
  <c r="S80" i="4"/>
  <c r="S81" i="4"/>
  <c r="S82" i="4"/>
  <c r="X82" i="4"/>
  <c r="Y82" i="4"/>
  <c r="R82" i="4"/>
  <c r="R79" i="4"/>
  <c r="R80" i="4"/>
  <c r="R81" i="4"/>
  <c r="X81" i="4"/>
  <c r="Y81" i="4"/>
  <c r="Y80" i="4"/>
  <c r="Y79" i="4"/>
  <c r="S78" i="4"/>
  <c r="R78" i="4"/>
  <c r="P78" i="4"/>
  <c r="P73" i="4"/>
  <c r="P74" i="4"/>
  <c r="P75" i="4"/>
  <c r="P76" i="4"/>
  <c r="P77" i="4"/>
  <c r="X73" i="4"/>
  <c r="X77" i="4"/>
  <c r="Y77" i="4"/>
  <c r="S77" i="4"/>
  <c r="R77" i="4"/>
  <c r="S73" i="4"/>
  <c r="S74" i="4"/>
  <c r="S75" i="4"/>
  <c r="S76" i="4"/>
  <c r="X76" i="4"/>
  <c r="Y76" i="4"/>
  <c r="R76" i="4"/>
  <c r="R73" i="4"/>
  <c r="R74" i="4"/>
  <c r="R75" i="4"/>
  <c r="X75" i="4"/>
  <c r="Y75" i="4"/>
  <c r="Y74" i="4"/>
  <c r="Y73" i="4"/>
  <c r="Y72" i="4"/>
  <c r="S72" i="4"/>
  <c r="R72" i="4"/>
  <c r="P72" i="4"/>
  <c r="P71" i="4"/>
  <c r="X71" i="4"/>
  <c r="Y71" i="4"/>
  <c r="S71" i="4"/>
  <c r="R71" i="4"/>
  <c r="P66" i="4"/>
  <c r="P67" i="4"/>
  <c r="P68" i="4"/>
  <c r="P69" i="4"/>
  <c r="P70" i="4"/>
  <c r="X66" i="4"/>
  <c r="X70" i="4"/>
  <c r="Y70" i="4"/>
  <c r="S70" i="4"/>
  <c r="R70" i="4"/>
  <c r="S66" i="4"/>
  <c r="S67" i="4"/>
  <c r="S68" i="4"/>
  <c r="S69" i="4"/>
  <c r="X69" i="4"/>
  <c r="Y69" i="4"/>
  <c r="R69" i="4"/>
  <c r="R66" i="4"/>
  <c r="R67" i="4"/>
  <c r="R68" i="4"/>
  <c r="X68" i="4"/>
  <c r="Y68" i="4"/>
  <c r="Y67" i="4"/>
  <c r="Y66" i="4"/>
  <c r="R63" i="4"/>
  <c r="R64" i="4"/>
  <c r="R65" i="4"/>
  <c r="X65" i="4"/>
  <c r="Y65" i="4"/>
  <c r="S65" i="4"/>
  <c r="P65" i="4"/>
  <c r="Y64" i="4"/>
  <c r="S64" i="4"/>
  <c r="P64" i="4"/>
  <c r="P63" i="4"/>
  <c r="X63" i="4"/>
  <c r="Y63" i="4"/>
  <c r="S63" i="4"/>
  <c r="Y62" i="4"/>
  <c r="S62" i="4"/>
  <c r="R62" i="4"/>
  <c r="P62" i="4"/>
  <c r="P61" i="4"/>
  <c r="X61" i="4"/>
  <c r="Y61" i="4"/>
  <c r="S61" i="4"/>
  <c r="R61" i="4"/>
  <c r="R58" i="4"/>
  <c r="R59" i="4"/>
  <c r="R60" i="4"/>
  <c r="X60" i="4"/>
  <c r="S58" i="4"/>
  <c r="S59" i="4"/>
  <c r="S60" i="4"/>
  <c r="AE59" i="4"/>
  <c r="AE60" i="4"/>
  <c r="AF60" i="4"/>
  <c r="Y60" i="4"/>
  <c r="Q60" i="4"/>
  <c r="P60" i="4"/>
  <c r="AF59" i="4"/>
  <c r="Q58" i="4"/>
  <c r="Q59" i="4"/>
  <c r="X59" i="4"/>
  <c r="P59" i="4"/>
  <c r="P58" i="4"/>
  <c r="X58" i="4"/>
  <c r="Y58" i="4"/>
  <c r="Y57" i="4"/>
  <c r="S57" i="4"/>
  <c r="R57" i="4"/>
  <c r="P57" i="4"/>
  <c r="P51" i="4"/>
  <c r="P52" i="4"/>
  <c r="P53" i="4"/>
  <c r="P54" i="4"/>
  <c r="P55" i="4"/>
  <c r="P56" i="4"/>
  <c r="X52" i="4"/>
  <c r="X56" i="4"/>
  <c r="Y56" i="4"/>
  <c r="S56" i="4"/>
  <c r="R56" i="4"/>
  <c r="Q56" i="4"/>
  <c r="S51" i="4"/>
  <c r="S52" i="4"/>
  <c r="S53" i="4"/>
  <c r="S54" i="4"/>
  <c r="S55" i="4"/>
  <c r="X55" i="4"/>
  <c r="Y55" i="4"/>
  <c r="R55" i="4"/>
  <c r="Q55" i="4"/>
  <c r="R51" i="4"/>
  <c r="R52" i="4"/>
  <c r="R53" i="4"/>
  <c r="R54" i="4"/>
  <c r="X54" i="4"/>
  <c r="Y54" i="4"/>
  <c r="Q54" i="4"/>
  <c r="Q51" i="4"/>
  <c r="Q52" i="4"/>
  <c r="Q53" i="4"/>
  <c r="X53" i="4"/>
  <c r="Y52" i="4"/>
  <c r="S50" i="4"/>
  <c r="R50" i="4"/>
  <c r="P50" i="4"/>
  <c r="S49" i="4"/>
  <c r="R49" i="4"/>
  <c r="P49" i="4"/>
  <c r="P44" i="4"/>
  <c r="P45" i="4"/>
  <c r="P46" i="4"/>
  <c r="P47" i="4"/>
  <c r="P48" i="4"/>
  <c r="X44" i="4"/>
  <c r="X48" i="4"/>
  <c r="Y48" i="4"/>
  <c r="S48" i="4"/>
  <c r="R48" i="4"/>
  <c r="S44" i="4"/>
  <c r="S45" i="4"/>
  <c r="S46" i="4"/>
  <c r="S47" i="4"/>
  <c r="X47" i="4"/>
  <c r="Y47" i="4"/>
  <c r="R47" i="4"/>
  <c r="R44" i="4"/>
  <c r="R45" i="4"/>
  <c r="R46" i="4"/>
  <c r="X46" i="4"/>
  <c r="Y46" i="4"/>
  <c r="Y45" i="4"/>
  <c r="Y44" i="4"/>
  <c r="P40" i="4"/>
  <c r="P41" i="4"/>
  <c r="P42" i="4"/>
  <c r="P43" i="4"/>
  <c r="X40" i="4"/>
  <c r="AE43" i="4"/>
  <c r="AF43" i="4"/>
  <c r="S40" i="4"/>
  <c r="S41" i="4"/>
  <c r="S42" i="4"/>
  <c r="S43" i="4"/>
  <c r="X43" i="4"/>
  <c r="Y43" i="4"/>
  <c r="R43" i="4"/>
  <c r="Q43" i="4"/>
  <c r="Q42" i="4"/>
  <c r="Q40" i="4"/>
  <c r="Q41" i="4"/>
  <c r="X41" i="4"/>
  <c r="R40" i="4"/>
  <c r="R41" i="4"/>
  <c r="R42" i="4"/>
  <c r="X42" i="4"/>
  <c r="Y42" i="4"/>
  <c r="Y40" i="4"/>
  <c r="Y39" i="4"/>
  <c r="S39" i="4"/>
  <c r="R39" i="4"/>
  <c r="P39" i="4"/>
  <c r="P38" i="4"/>
  <c r="X38" i="4"/>
  <c r="Y38" i="4"/>
  <c r="S38" i="4"/>
  <c r="R38" i="4"/>
  <c r="S37" i="4"/>
  <c r="R37" i="4"/>
  <c r="Q37" i="4"/>
  <c r="P37" i="4"/>
  <c r="S36" i="4"/>
  <c r="R36" i="4"/>
  <c r="Q36" i="4"/>
  <c r="P36" i="4"/>
  <c r="P31" i="4"/>
  <c r="P32" i="4"/>
  <c r="P33" i="4"/>
  <c r="P34" i="4"/>
  <c r="P35" i="4"/>
  <c r="X31" i="4"/>
  <c r="X35" i="4"/>
  <c r="Y35" i="4"/>
  <c r="S35" i="4"/>
  <c r="R35" i="4"/>
  <c r="Q35" i="4"/>
  <c r="S31" i="4"/>
  <c r="S32" i="4"/>
  <c r="S33" i="4"/>
  <c r="S34" i="4"/>
  <c r="X34" i="4"/>
  <c r="Y34" i="4"/>
  <c r="R34" i="4"/>
  <c r="Q34" i="4"/>
  <c r="R31" i="4"/>
  <c r="R32" i="4"/>
  <c r="R33" i="4"/>
  <c r="X33" i="4"/>
  <c r="Y33" i="4"/>
  <c r="Q33" i="4"/>
  <c r="Q31" i="4"/>
  <c r="Q32" i="4"/>
  <c r="Y31" i="4"/>
  <c r="P27" i="4"/>
  <c r="P28" i="4"/>
  <c r="P29" i="4"/>
  <c r="P30" i="4"/>
  <c r="X27" i="4"/>
  <c r="AE30" i="4"/>
  <c r="AF30" i="4"/>
  <c r="S27" i="4"/>
  <c r="S28" i="4"/>
  <c r="S29" i="4"/>
  <c r="S30" i="4"/>
  <c r="X30" i="4"/>
  <c r="Y30" i="4"/>
  <c r="R30" i="4"/>
  <c r="R27" i="4"/>
  <c r="R28" i="4"/>
  <c r="R29" i="4"/>
  <c r="X29" i="4"/>
  <c r="Y29" i="4"/>
  <c r="Y28" i="4"/>
  <c r="Y27" i="4"/>
  <c r="Y26" i="4"/>
  <c r="S26" i="4"/>
  <c r="R26" i="4"/>
  <c r="P26" i="4"/>
  <c r="P25" i="4"/>
  <c r="X25" i="4"/>
  <c r="Y25" i="4"/>
  <c r="S25" i="4"/>
  <c r="R25" i="4"/>
  <c r="P20" i="4"/>
  <c r="P21" i="4"/>
  <c r="P22" i="4"/>
  <c r="P23" i="4"/>
  <c r="P24" i="4"/>
  <c r="X20" i="4"/>
  <c r="X24" i="4"/>
  <c r="Y24" i="4"/>
  <c r="S24" i="4"/>
  <c r="R24" i="4"/>
  <c r="Q24" i="4"/>
  <c r="S20" i="4"/>
  <c r="S21" i="4"/>
  <c r="S22" i="4"/>
  <c r="S23" i="4"/>
  <c r="X23" i="4"/>
  <c r="Y23" i="4"/>
  <c r="R23" i="4"/>
  <c r="Q23" i="4"/>
  <c r="Q22" i="4"/>
  <c r="Q20" i="4"/>
  <c r="Q21" i="4"/>
  <c r="X21" i="4"/>
  <c r="R20" i="4"/>
  <c r="R21" i="4"/>
  <c r="R22" i="4"/>
  <c r="X22" i="4"/>
  <c r="Y22" i="4"/>
  <c r="Y20" i="4"/>
  <c r="P15" i="4"/>
  <c r="P16" i="4"/>
  <c r="P17" i="4"/>
  <c r="P18" i="4"/>
  <c r="P19" i="4"/>
  <c r="X15" i="4"/>
  <c r="X19" i="4"/>
  <c r="Y19" i="4"/>
  <c r="S19" i="4"/>
  <c r="R19" i="4"/>
  <c r="S15" i="4"/>
  <c r="S16" i="4"/>
  <c r="S17" i="4"/>
  <c r="S18" i="4"/>
  <c r="X18" i="4"/>
  <c r="Y18" i="4"/>
  <c r="R18" i="4"/>
  <c r="R15" i="4"/>
  <c r="R16" i="4"/>
  <c r="R17" i="4"/>
  <c r="X17" i="4"/>
  <c r="Y17" i="4"/>
  <c r="Y16" i="4"/>
  <c r="Y15" i="4"/>
  <c r="S11" i="4"/>
  <c r="S12" i="4"/>
  <c r="S13" i="4"/>
  <c r="S14" i="4"/>
  <c r="X14" i="4"/>
  <c r="Y14" i="4"/>
  <c r="R14" i="4"/>
  <c r="Q14" i="4"/>
  <c r="P14" i="4"/>
  <c r="P11" i="4"/>
  <c r="P12" i="4"/>
  <c r="P13" i="4"/>
  <c r="X11" i="4"/>
  <c r="Y11" i="4"/>
  <c r="Q11" i="4"/>
  <c r="Q12" i="4"/>
  <c r="Q13" i="4"/>
  <c r="X12" i="4"/>
  <c r="R11" i="4"/>
  <c r="R12" i="4"/>
  <c r="R13" i="4"/>
  <c r="X13" i="4"/>
  <c r="Y13" i="4"/>
  <c r="P6" i="4"/>
  <c r="P7" i="4"/>
  <c r="P8" i="4"/>
  <c r="P9" i="4"/>
  <c r="P10" i="4"/>
  <c r="X6" i="4"/>
  <c r="R6" i="4"/>
  <c r="R7" i="4"/>
  <c r="R8" i="4"/>
  <c r="R9" i="4"/>
  <c r="R10" i="4"/>
  <c r="X8" i="4"/>
  <c r="S6" i="4"/>
  <c r="S7" i="4"/>
  <c r="S8" i="4"/>
  <c r="S9" i="4"/>
  <c r="S10" i="4"/>
  <c r="X9" i="4"/>
  <c r="X10" i="4"/>
  <c r="Y10" i="4"/>
  <c r="Y9" i="4"/>
  <c r="Y8" i="4"/>
  <c r="Y7" i="4"/>
  <c r="Y6" i="4"/>
  <c r="P79" i="3"/>
  <c r="P80" i="3"/>
  <c r="P81" i="3"/>
  <c r="P82" i="3"/>
  <c r="X79" i="3"/>
  <c r="X83" i="3"/>
  <c r="Y83" i="3"/>
  <c r="S79" i="3"/>
  <c r="S80" i="3"/>
  <c r="S81" i="3"/>
  <c r="S82" i="3"/>
  <c r="X82" i="3"/>
  <c r="Y82" i="3"/>
  <c r="R82" i="3"/>
  <c r="R79" i="3"/>
  <c r="R80" i="3"/>
  <c r="R81" i="3"/>
  <c r="X81" i="3"/>
  <c r="Y81" i="3"/>
  <c r="Y80" i="3"/>
  <c r="Y79" i="3"/>
  <c r="S78" i="3"/>
  <c r="R78" i="3"/>
  <c r="P78" i="3"/>
  <c r="P73" i="3"/>
  <c r="P74" i="3"/>
  <c r="P75" i="3"/>
  <c r="P76" i="3"/>
  <c r="P77" i="3"/>
  <c r="X73" i="3"/>
  <c r="X77" i="3"/>
  <c r="Y77" i="3"/>
  <c r="S77" i="3"/>
  <c r="R77" i="3"/>
  <c r="S73" i="3"/>
  <c r="S74" i="3"/>
  <c r="S75" i="3"/>
  <c r="S76" i="3"/>
  <c r="X76" i="3"/>
  <c r="Y76" i="3"/>
  <c r="R76" i="3"/>
  <c r="R73" i="3"/>
  <c r="R74" i="3"/>
  <c r="R75" i="3"/>
  <c r="X75" i="3"/>
  <c r="Y75" i="3"/>
  <c r="Y74" i="3"/>
  <c r="Y73" i="3"/>
  <c r="Y72" i="3"/>
  <c r="S72" i="3"/>
  <c r="R72" i="3"/>
  <c r="P72" i="3"/>
  <c r="P71" i="3"/>
  <c r="X71" i="3"/>
  <c r="Y71" i="3"/>
  <c r="S71" i="3"/>
  <c r="R71" i="3"/>
  <c r="P66" i="3"/>
  <c r="P67" i="3"/>
  <c r="P68" i="3"/>
  <c r="P69" i="3"/>
  <c r="P70" i="3"/>
  <c r="X66" i="3"/>
  <c r="X70" i="3"/>
  <c r="Y70" i="3"/>
  <c r="S70" i="3"/>
  <c r="R70" i="3"/>
  <c r="S66" i="3"/>
  <c r="S67" i="3"/>
  <c r="S68" i="3"/>
  <c r="S69" i="3"/>
  <c r="X69" i="3"/>
  <c r="Y69" i="3"/>
  <c r="R69" i="3"/>
  <c r="R66" i="3"/>
  <c r="R67" i="3"/>
  <c r="R68" i="3"/>
  <c r="X68" i="3"/>
  <c r="Y68" i="3"/>
  <c r="Y67" i="3"/>
  <c r="Y66" i="3"/>
  <c r="R63" i="3"/>
  <c r="R64" i="3"/>
  <c r="R65" i="3"/>
  <c r="X65" i="3"/>
  <c r="Y65" i="3"/>
  <c r="S65" i="3"/>
  <c r="P65" i="3"/>
  <c r="Y64" i="3"/>
  <c r="S64" i="3"/>
  <c r="P64" i="3"/>
  <c r="P63" i="3"/>
  <c r="X63" i="3"/>
  <c r="Y63" i="3"/>
  <c r="S63" i="3"/>
  <c r="Y62" i="3"/>
  <c r="S62" i="3"/>
  <c r="R62" i="3"/>
  <c r="P62" i="3"/>
  <c r="P61" i="3"/>
  <c r="X61" i="3"/>
  <c r="Y61" i="3"/>
  <c r="S61" i="3"/>
  <c r="R61" i="3"/>
  <c r="R58" i="3"/>
  <c r="R59" i="3"/>
  <c r="R60" i="3"/>
  <c r="X60" i="3"/>
  <c r="S58" i="3"/>
  <c r="S59" i="3"/>
  <c r="S60" i="3"/>
  <c r="AE59" i="3"/>
  <c r="AE60" i="3"/>
  <c r="AF60" i="3"/>
  <c r="Y60" i="3"/>
  <c r="P60" i="3"/>
  <c r="AF59" i="3"/>
  <c r="Y59" i="3"/>
  <c r="P59" i="3"/>
  <c r="P58" i="3"/>
  <c r="X58" i="3"/>
  <c r="Y58" i="3"/>
  <c r="Y57" i="3"/>
  <c r="S57" i="3"/>
  <c r="R57" i="3"/>
  <c r="P57" i="3"/>
  <c r="P51" i="3"/>
  <c r="P52" i="3"/>
  <c r="P53" i="3"/>
  <c r="P54" i="3"/>
  <c r="P55" i="3"/>
  <c r="P56" i="3"/>
  <c r="X52" i="3"/>
  <c r="X56" i="3"/>
  <c r="Y56" i="3"/>
  <c r="S56" i="3"/>
  <c r="R56" i="3"/>
  <c r="Q56" i="3"/>
  <c r="S51" i="3"/>
  <c r="S52" i="3"/>
  <c r="S53" i="3"/>
  <c r="S54" i="3"/>
  <c r="S55" i="3"/>
  <c r="X55" i="3"/>
  <c r="Y55" i="3"/>
  <c r="R55" i="3"/>
  <c r="Q55" i="3"/>
  <c r="R51" i="3"/>
  <c r="R52" i="3"/>
  <c r="R53" i="3"/>
  <c r="R54" i="3"/>
  <c r="X54" i="3"/>
  <c r="Y54" i="3"/>
  <c r="Q54" i="3"/>
  <c r="Q51" i="3"/>
  <c r="Q52" i="3"/>
  <c r="Q53" i="3"/>
  <c r="X53" i="3"/>
  <c r="Y52" i="3"/>
  <c r="S50" i="3"/>
  <c r="R50" i="3"/>
  <c r="Q50" i="3"/>
  <c r="P50" i="3"/>
  <c r="S49" i="3"/>
  <c r="R49" i="3"/>
  <c r="Q49" i="3"/>
  <c r="P49" i="3"/>
  <c r="P44" i="3"/>
  <c r="P45" i="3"/>
  <c r="P46" i="3"/>
  <c r="P47" i="3"/>
  <c r="P48" i="3"/>
  <c r="X44" i="3"/>
  <c r="X48" i="3"/>
  <c r="Y48" i="3"/>
  <c r="S48" i="3"/>
  <c r="R48" i="3"/>
  <c r="Q48" i="3"/>
  <c r="S44" i="3"/>
  <c r="S45" i="3"/>
  <c r="S46" i="3"/>
  <c r="S47" i="3"/>
  <c r="X47" i="3"/>
  <c r="Y47" i="3"/>
  <c r="R47" i="3"/>
  <c r="Q47" i="3"/>
  <c r="R44" i="3"/>
  <c r="R45" i="3"/>
  <c r="R46" i="3"/>
  <c r="X46" i="3"/>
  <c r="Y46" i="3"/>
  <c r="Q46" i="3"/>
  <c r="Q44" i="3"/>
  <c r="Q45" i="3"/>
  <c r="X45" i="3"/>
  <c r="Y45" i="3"/>
  <c r="Y44" i="3"/>
  <c r="P40" i="3"/>
  <c r="P41" i="3"/>
  <c r="P42" i="3"/>
  <c r="P43" i="3"/>
  <c r="X40" i="3"/>
  <c r="AE43" i="3"/>
  <c r="AF43" i="3"/>
  <c r="S40" i="3"/>
  <c r="S41" i="3"/>
  <c r="S42" i="3"/>
  <c r="S43" i="3"/>
  <c r="X43" i="3"/>
  <c r="Y43" i="3"/>
  <c r="R43" i="3"/>
  <c r="Q43" i="3"/>
  <c r="Q42" i="3"/>
  <c r="Q40" i="3"/>
  <c r="Q41" i="3"/>
  <c r="X41" i="3"/>
  <c r="R40" i="3"/>
  <c r="R41" i="3"/>
  <c r="R42" i="3"/>
  <c r="X42" i="3"/>
  <c r="Y42" i="3"/>
  <c r="Y40" i="3"/>
  <c r="Y39" i="3"/>
  <c r="S39" i="3"/>
  <c r="R39" i="3"/>
  <c r="P39" i="3"/>
  <c r="P38" i="3"/>
  <c r="X38" i="3"/>
  <c r="Y38" i="3"/>
  <c r="S38" i="3"/>
  <c r="R38" i="3"/>
  <c r="S37" i="3"/>
  <c r="R37" i="3"/>
  <c r="Q37" i="3"/>
  <c r="P37" i="3"/>
  <c r="S36" i="3"/>
  <c r="R36" i="3"/>
  <c r="Q36" i="3"/>
  <c r="P36" i="3"/>
  <c r="P31" i="3"/>
  <c r="P32" i="3"/>
  <c r="P33" i="3"/>
  <c r="P34" i="3"/>
  <c r="P35" i="3"/>
  <c r="X31" i="3"/>
  <c r="X35" i="3"/>
  <c r="Y35" i="3"/>
  <c r="S35" i="3"/>
  <c r="R35" i="3"/>
  <c r="Q35" i="3"/>
  <c r="S31" i="3"/>
  <c r="S32" i="3"/>
  <c r="S33" i="3"/>
  <c r="S34" i="3"/>
  <c r="X34" i="3"/>
  <c r="Y34" i="3"/>
  <c r="R34" i="3"/>
  <c r="Q34" i="3"/>
  <c r="Q31" i="3"/>
  <c r="Q32" i="3"/>
  <c r="Q33" i="3"/>
  <c r="X32" i="3"/>
  <c r="R31" i="3"/>
  <c r="R32" i="3"/>
  <c r="R33" i="3"/>
  <c r="X33" i="3"/>
  <c r="Y33" i="3"/>
  <c r="Y31" i="3"/>
  <c r="P27" i="3"/>
  <c r="P28" i="3"/>
  <c r="P29" i="3"/>
  <c r="P30" i="3"/>
  <c r="X27" i="3"/>
  <c r="AE30" i="3"/>
  <c r="AF30" i="3"/>
  <c r="S27" i="3"/>
  <c r="S28" i="3"/>
  <c r="S29" i="3"/>
  <c r="S30" i="3"/>
  <c r="X30" i="3"/>
  <c r="Y30" i="3"/>
  <c r="R30" i="3"/>
  <c r="R27" i="3"/>
  <c r="R28" i="3"/>
  <c r="R29" i="3"/>
  <c r="X29" i="3"/>
  <c r="Y29" i="3"/>
  <c r="Y28" i="3"/>
  <c r="Y27" i="3"/>
  <c r="Y26" i="3"/>
  <c r="S26" i="3"/>
  <c r="R26" i="3"/>
  <c r="P26" i="3"/>
  <c r="P25" i="3"/>
  <c r="X25" i="3"/>
  <c r="Y25" i="3"/>
  <c r="S25" i="3"/>
  <c r="R25" i="3"/>
  <c r="P20" i="3"/>
  <c r="P21" i="3"/>
  <c r="P22" i="3"/>
  <c r="P23" i="3"/>
  <c r="P24" i="3"/>
  <c r="X20" i="3"/>
  <c r="X24" i="3"/>
  <c r="Y24" i="3"/>
  <c r="S24" i="3"/>
  <c r="R24" i="3"/>
  <c r="Q24" i="3"/>
  <c r="S20" i="3"/>
  <c r="S21" i="3"/>
  <c r="S22" i="3"/>
  <c r="S23" i="3"/>
  <c r="X23" i="3"/>
  <c r="Y23" i="3"/>
  <c r="R23" i="3"/>
  <c r="Q23" i="3"/>
  <c r="R20" i="3"/>
  <c r="R21" i="3"/>
  <c r="R22" i="3"/>
  <c r="X22" i="3"/>
  <c r="Y22" i="3"/>
  <c r="Q22" i="3"/>
  <c r="Q20" i="3"/>
  <c r="Q21" i="3"/>
  <c r="X21" i="3"/>
  <c r="Y21" i="3"/>
  <c r="Y20" i="3"/>
  <c r="P15" i="3"/>
  <c r="P16" i="3"/>
  <c r="P17" i="3"/>
  <c r="P18" i="3"/>
  <c r="P19" i="3"/>
  <c r="X15" i="3"/>
  <c r="X19" i="3"/>
  <c r="Y19" i="3"/>
  <c r="S19" i="3"/>
  <c r="R19" i="3"/>
  <c r="Q19" i="3"/>
  <c r="S15" i="3"/>
  <c r="S16" i="3"/>
  <c r="S17" i="3"/>
  <c r="S18" i="3"/>
  <c r="X18" i="3"/>
  <c r="Y18" i="3"/>
  <c r="R18" i="3"/>
  <c r="Q18" i="3"/>
  <c r="R15" i="3"/>
  <c r="R16" i="3"/>
  <c r="R17" i="3"/>
  <c r="X17" i="3"/>
  <c r="Y17" i="3"/>
  <c r="Q17" i="3"/>
  <c r="Q15" i="3"/>
  <c r="Q16" i="3"/>
  <c r="X16" i="3"/>
  <c r="Y15" i="3"/>
  <c r="S11" i="3"/>
  <c r="S12" i="3"/>
  <c r="S13" i="3"/>
  <c r="S14" i="3"/>
  <c r="X14" i="3"/>
  <c r="Y14" i="3"/>
  <c r="R14" i="3"/>
  <c r="R11" i="3"/>
  <c r="R12" i="3"/>
  <c r="R13" i="3"/>
  <c r="X13" i="3"/>
  <c r="Y13" i="3"/>
  <c r="Q14" i="3"/>
  <c r="Q11" i="3"/>
  <c r="Q12" i="3"/>
  <c r="Q13" i="3"/>
  <c r="X12" i="3"/>
  <c r="P14" i="3"/>
  <c r="P11" i="3"/>
  <c r="P12" i="3"/>
  <c r="P13" i="3"/>
  <c r="X11" i="3"/>
  <c r="Y11" i="3"/>
  <c r="P6" i="3"/>
  <c r="P7" i="3"/>
  <c r="P8" i="3"/>
  <c r="P9" i="3"/>
  <c r="P10" i="3"/>
  <c r="X6" i="3"/>
  <c r="Q6" i="3"/>
  <c r="Q7" i="3"/>
  <c r="Q8" i="3"/>
  <c r="Q9" i="3"/>
  <c r="Q10" i="3"/>
  <c r="R6" i="3"/>
  <c r="R7" i="3"/>
  <c r="R8" i="3"/>
  <c r="R9" i="3"/>
  <c r="R10" i="3"/>
  <c r="X8" i="3"/>
  <c r="Y8" i="3"/>
  <c r="S6" i="3"/>
  <c r="S7" i="3"/>
  <c r="S8" i="3"/>
  <c r="S9" i="3"/>
  <c r="S10" i="3"/>
  <c r="X9" i="3"/>
  <c r="Y9" i="3"/>
  <c r="Y6" i="3"/>
  <c r="Y57" i="1"/>
  <c r="Y26" i="1"/>
  <c r="P25" i="1"/>
  <c r="P26" i="1"/>
  <c r="X25" i="1"/>
  <c r="Y25" i="1"/>
  <c r="P27" i="1"/>
  <c r="P28" i="1"/>
  <c r="P29" i="1"/>
  <c r="P30" i="1"/>
  <c r="X27" i="1"/>
  <c r="AE30" i="1"/>
  <c r="AF30" i="1"/>
  <c r="S27" i="1"/>
  <c r="S28" i="1"/>
  <c r="S29" i="1"/>
  <c r="S30" i="1"/>
  <c r="X30" i="1"/>
  <c r="Y30" i="1"/>
  <c r="R27" i="1"/>
  <c r="R28" i="1"/>
  <c r="R29" i="1"/>
  <c r="R30" i="1"/>
  <c r="X29" i="1"/>
  <c r="Y29" i="1"/>
  <c r="Y28" i="1"/>
  <c r="Y27" i="1"/>
  <c r="Y39" i="1"/>
  <c r="P38" i="1"/>
  <c r="P39" i="1"/>
  <c r="X38" i="1"/>
  <c r="Y38" i="1"/>
  <c r="P40" i="1"/>
  <c r="P41" i="1"/>
  <c r="P42" i="1"/>
  <c r="P43" i="1"/>
  <c r="X40" i="1"/>
  <c r="AE43" i="1"/>
  <c r="AF43" i="1"/>
  <c r="S40" i="1"/>
  <c r="S41" i="1"/>
  <c r="S42" i="1"/>
  <c r="S43" i="1"/>
  <c r="X43" i="1"/>
  <c r="R40" i="1"/>
  <c r="R41" i="1"/>
  <c r="R42" i="1"/>
  <c r="R43" i="1"/>
  <c r="X42" i="1"/>
  <c r="Y43" i="1"/>
  <c r="Y42" i="1"/>
  <c r="Y41" i="1"/>
  <c r="Y40" i="1"/>
  <c r="Y62" i="1"/>
  <c r="P61" i="1"/>
  <c r="P62" i="1"/>
  <c r="X61" i="1"/>
  <c r="Y61" i="1"/>
  <c r="R63" i="1"/>
  <c r="R64" i="1"/>
  <c r="R65" i="1"/>
  <c r="X65" i="1"/>
  <c r="Y65" i="1"/>
  <c r="Y64" i="1"/>
  <c r="P63" i="1"/>
  <c r="P64" i="1"/>
  <c r="P65" i="1"/>
  <c r="X63" i="1"/>
  <c r="Y63" i="1"/>
  <c r="P71" i="1"/>
  <c r="P72" i="1"/>
  <c r="X71" i="1"/>
  <c r="Y72" i="1"/>
  <c r="Y71" i="1"/>
  <c r="S79" i="1"/>
  <c r="S80" i="1"/>
  <c r="S81" i="1"/>
  <c r="S82" i="1"/>
  <c r="X82" i="1"/>
  <c r="R79" i="1"/>
  <c r="R80" i="1"/>
  <c r="R81" i="1"/>
  <c r="R82" i="1"/>
  <c r="X81" i="1"/>
  <c r="P79" i="1"/>
  <c r="P80" i="1"/>
  <c r="P81" i="1"/>
  <c r="P82" i="1"/>
  <c r="X79" i="1"/>
  <c r="S73" i="1"/>
  <c r="S74" i="1"/>
  <c r="S75" i="1"/>
  <c r="S76" i="1"/>
  <c r="S77" i="1"/>
  <c r="S78" i="1"/>
  <c r="X76" i="1"/>
  <c r="R73" i="1"/>
  <c r="R74" i="1"/>
  <c r="R75" i="1"/>
  <c r="R76" i="1"/>
  <c r="R77" i="1"/>
  <c r="R78" i="1"/>
  <c r="X75" i="1"/>
  <c r="P73" i="1"/>
  <c r="P74" i="1"/>
  <c r="P75" i="1"/>
  <c r="P76" i="1"/>
  <c r="P77" i="1"/>
  <c r="P78" i="1"/>
  <c r="X73" i="1"/>
  <c r="S66" i="1"/>
  <c r="S67" i="1"/>
  <c r="S68" i="1"/>
  <c r="S69" i="1"/>
  <c r="S70" i="1"/>
  <c r="X69" i="1"/>
  <c r="R66" i="1"/>
  <c r="R67" i="1"/>
  <c r="R68" i="1"/>
  <c r="R69" i="1"/>
  <c r="R70" i="1"/>
  <c r="X68" i="1"/>
  <c r="P66" i="1"/>
  <c r="P67" i="1"/>
  <c r="P68" i="1"/>
  <c r="P69" i="1"/>
  <c r="P70" i="1"/>
  <c r="X66" i="1"/>
  <c r="R58" i="1"/>
  <c r="R59" i="1"/>
  <c r="R60" i="1"/>
  <c r="X60" i="1"/>
  <c r="S58" i="1"/>
  <c r="S59" i="1"/>
  <c r="S60" i="1"/>
  <c r="AE59" i="1"/>
  <c r="AE60" i="1"/>
  <c r="P58" i="1"/>
  <c r="P59" i="1"/>
  <c r="P60" i="1"/>
  <c r="X58" i="1"/>
  <c r="S51" i="1"/>
  <c r="S52" i="1"/>
  <c r="S53" i="1"/>
  <c r="S54" i="1"/>
  <c r="S55" i="1"/>
  <c r="S56" i="1"/>
  <c r="X55" i="1"/>
  <c r="R51" i="1"/>
  <c r="R52" i="1"/>
  <c r="R53" i="1"/>
  <c r="R54" i="1"/>
  <c r="R55" i="1"/>
  <c r="R56" i="1"/>
  <c r="X54" i="1"/>
  <c r="P51" i="1"/>
  <c r="P52" i="1"/>
  <c r="P53" i="1"/>
  <c r="P54" i="1"/>
  <c r="P55" i="1"/>
  <c r="P56" i="1"/>
  <c r="X52" i="1"/>
  <c r="P44" i="1"/>
  <c r="P45" i="1"/>
  <c r="P46" i="1"/>
  <c r="P47" i="1"/>
  <c r="P48" i="1"/>
  <c r="P49" i="1"/>
  <c r="P50" i="1"/>
  <c r="X44" i="1"/>
  <c r="X48" i="1"/>
  <c r="Y48" i="1"/>
  <c r="S44" i="1"/>
  <c r="S45" i="1"/>
  <c r="S46" i="1"/>
  <c r="S47" i="1"/>
  <c r="S48" i="1"/>
  <c r="S49" i="1"/>
  <c r="S50" i="1"/>
  <c r="X47" i="1"/>
  <c r="R44" i="1"/>
  <c r="R45" i="1"/>
  <c r="R46" i="1"/>
  <c r="R47" i="1"/>
  <c r="R48" i="1"/>
  <c r="R49" i="1"/>
  <c r="R50" i="1"/>
  <c r="X46" i="1"/>
  <c r="P31" i="1"/>
  <c r="P32" i="1"/>
  <c r="P33" i="1"/>
  <c r="P34" i="1"/>
  <c r="P35" i="1"/>
  <c r="P36" i="1"/>
  <c r="X31" i="1"/>
  <c r="X35" i="1"/>
  <c r="S31" i="1"/>
  <c r="S32" i="1"/>
  <c r="S33" i="1"/>
  <c r="S34" i="1"/>
  <c r="S35" i="1"/>
  <c r="S36" i="1"/>
  <c r="X34" i="1"/>
  <c r="R31" i="1"/>
  <c r="R32" i="1"/>
  <c r="R33" i="1"/>
  <c r="R34" i="1"/>
  <c r="R35" i="1"/>
  <c r="R36" i="1"/>
  <c r="X33" i="1"/>
  <c r="S20" i="1"/>
  <c r="S21" i="1"/>
  <c r="S22" i="1"/>
  <c r="S23" i="1"/>
  <c r="S24" i="1"/>
  <c r="X23" i="1"/>
  <c r="R20" i="1"/>
  <c r="R21" i="1"/>
  <c r="R22" i="1"/>
  <c r="R23" i="1"/>
  <c r="R24" i="1"/>
  <c r="X22" i="1"/>
  <c r="Q20" i="1"/>
  <c r="Q21" i="1"/>
  <c r="Q22" i="1"/>
  <c r="Q23" i="1"/>
  <c r="Q24" i="1"/>
  <c r="P20" i="1"/>
  <c r="P21" i="1"/>
  <c r="P22" i="1"/>
  <c r="P23" i="1"/>
  <c r="P24" i="1"/>
  <c r="X20" i="1"/>
  <c r="S15" i="1"/>
  <c r="S16" i="1"/>
  <c r="S17" i="1"/>
  <c r="S18" i="1"/>
  <c r="S19" i="1"/>
  <c r="X18" i="1"/>
  <c r="R15" i="1"/>
  <c r="R16" i="1"/>
  <c r="R17" i="1"/>
  <c r="R18" i="1"/>
  <c r="R19" i="1"/>
  <c r="X17" i="1"/>
  <c r="P15" i="1"/>
  <c r="P16" i="1"/>
  <c r="P17" i="1"/>
  <c r="P18" i="1"/>
  <c r="P19" i="1"/>
  <c r="X15" i="1"/>
  <c r="S11" i="1"/>
  <c r="S12" i="1"/>
  <c r="S13" i="1"/>
  <c r="S14" i="1"/>
  <c r="X14" i="1"/>
  <c r="R11" i="1"/>
  <c r="R12" i="1"/>
  <c r="R13" i="1"/>
  <c r="R14" i="1"/>
  <c r="X13" i="1"/>
  <c r="P11" i="1"/>
  <c r="P12" i="1"/>
  <c r="P13" i="1"/>
  <c r="P14" i="1"/>
  <c r="X11" i="1"/>
  <c r="AF60" i="1"/>
  <c r="AF59" i="1"/>
  <c r="R61" i="1"/>
  <c r="R62" i="1"/>
  <c r="Y60" i="1"/>
  <c r="Y59" i="1"/>
  <c r="Y58" i="1"/>
  <c r="Y82" i="1"/>
  <c r="Y81" i="1"/>
  <c r="Y80" i="1"/>
  <c r="Y79" i="1"/>
  <c r="Y76" i="1"/>
  <c r="Y75" i="1"/>
  <c r="Y74" i="1"/>
  <c r="Y73" i="1"/>
  <c r="S71" i="1"/>
  <c r="Y69" i="1"/>
  <c r="R71" i="1"/>
  <c r="Y68" i="1"/>
  <c r="Y67" i="1"/>
  <c r="Y66" i="1"/>
  <c r="P57" i="1"/>
  <c r="Y52" i="1"/>
  <c r="Y47" i="1"/>
  <c r="Y46" i="1"/>
  <c r="Q45" i="1"/>
  <c r="Q46" i="1"/>
  <c r="Q47" i="1"/>
  <c r="Q48" i="1"/>
  <c r="Q49" i="1"/>
  <c r="Q44" i="1"/>
  <c r="Q50" i="1"/>
  <c r="X45" i="1"/>
  <c r="Y44" i="1"/>
  <c r="Y31" i="1"/>
  <c r="Y20" i="1"/>
  <c r="S6" i="1"/>
  <c r="S7" i="1"/>
  <c r="S8" i="1"/>
  <c r="S9" i="1"/>
  <c r="S10" i="1"/>
  <c r="X9" i="1"/>
  <c r="Y9" i="1"/>
  <c r="P6" i="1"/>
  <c r="P7" i="1"/>
  <c r="P8" i="1"/>
  <c r="P9" i="1"/>
  <c r="P10" i="1"/>
  <c r="X6" i="1"/>
  <c r="Y6" i="1"/>
  <c r="X77" i="1"/>
  <c r="Y77" i="1"/>
  <c r="X70" i="1"/>
  <c r="Y70" i="1"/>
  <c r="X56" i="1"/>
  <c r="Y56" i="1"/>
  <c r="Y35" i="1"/>
  <c r="X24" i="1"/>
  <c r="Y24" i="1"/>
  <c r="S72" i="1"/>
  <c r="R72" i="1"/>
  <c r="S65" i="1"/>
  <c r="S64" i="1"/>
  <c r="S63" i="1"/>
  <c r="S62" i="1"/>
  <c r="S61" i="1"/>
  <c r="S57" i="1"/>
  <c r="R57" i="1"/>
  <c r="Q56" i="1"/>
  <c r="Q55" i="1"/>
  <c r="Q54" i="1"/>
  <c r="Q53" i="1"/>
  <c r="Q51" i="1"/>
  <c r="Q52" i="1"/>
  <c r="X53" i="1"/>
  <c r="S39" i="1"/>
  <c r="R39" i="1"/>
  <c r="S38" i="1"/>
  <c r="R38" i="1"/>
  <c r="S37" i="1"/>
  <c r="R37" i="1"/>
  <c r="Q37" i="1"/>
  <c r="P37" i="1"/>
  <c r="Q36" i="1"/>
  <c r="Q35" i="1"/>
  <c r="Q34" i="1"/>
  <c r="Q31" i="1"/>
  <c r="Q32" i="1"/>
  <c r="Q33" i="1"/>
  <c r="X32" i="1"/>
  <c r="Y34" i="1"/>
  <c r="Y33" i="1"/>
  <c r="S26" i="1"/>
  <c r="R26" i="1"/>
  <c r="S25" i="1"/>
  <c r="Y23" i="1"/>
  <c r="R25" i="1"/>
  <c r="Y22" i="1"/>
  <c r="R10" i="1"/>
  <c r="Q10" i="1"/>
  <c r="R9" i="1"/>
  <c r="Q9" i="1"/>
  <c r="R8" i="1"/>
  <c r="Q8" i="1"/>
  <c r="R7" i="1"/>
  <c r="Q7" i="1"/>
  <c r="R6" i="1"/>
  <c r="Q6" i="1"/>
  <c r="Y55" i="1"/>
  <c r="Y54" i="1"/>
  <c r="Y18" i="1"/>
  <c r="Y11" i="1"/>
  <c r="Y17" i="1"/>
  <c r="Y16" i="1"/>
  <c r="Y14" i="1"/>
  <c r="Y13" i="1"/>
  <c r="Y15" i="1"/>
  <c r="X19" i="1"/>
  <c r="Y19" i="1"/>
  <c r="AE13" i="1"/>
  <c r="AF13" i="1"/>
  <c r="Y12" i="1"/>
  <c r="Y5" i="7"/>
  <c r="Y59" i="6"/>
  <c r="Y59" i="5"/>
  <c r="W5" i="7"/>
  <c r="Y59" i="4"/>
  <c r="X17" i="7"/>
  <c r="Y53" i="5"/>
  <c r="Y53" i="4"/>
  <c r="W17" i="7"/>
  <c r="V17" i="7"/>
  <c r="Y53" i="3"/>
  <c r="Y53" i="1"/>
  <c r="U17" i="7"/>
  <c r="Y41" i="6"/>
  <c r="W10" i="7"/>
  <c r="Y41" i="4"/>
  <c r="V10" i="7"/>
  <c r="Y41" i="3"/>
  <c r="X32" i="5"/>
  <c r="X14" i="7"/>
  <c r="X32" i="4"/>
  <c r="Y32" i="4"/>
  <c r="V14" i="7"/>
  <c r="Y32" i="3"/>
  <c r="U14" i="7"/>
  <c r="Y32" i="1"/>
  <c r="Y32" i="5"/>
  <c r="W14" i="7"/>
  <c r="X21" i="5"/>
  <c r="X15" i="7"/>
  <c r="Y21" i="6"/>
  <c r="Y21" i="5"/>
  <c r="Y21" i="4"/>
  <c r="W15" i="7"/>
  <c r="X21" i="1"/>
  <c r="Y21" i="1"/>
  <c r="V15" i="7"/>
  <c r="U15" i="7"/>
  <c r="AE13" i="5"/>
  <c r="AF13" i="5"/>
  <c r="Y12" i="4"/>
  <c r="W7" i="7"/>
  <c r="AE13" i="4"/>
  <c r="AF13" i="4"/>
  <c r="Y16" i="3"/>
  <c r="V9" i="7"/>
  <c r="V7" i="7"/>
  <c r="AE13" i="3"/>
  <c r="AF13" i="3"/>
  <c r="Y12" i="3"/>
  <c r="AE13" i="6"/>
  <c r="AF13" i="6"/>
  <c r="Y12" i="6"/>
  <c r="X7" i="3"/>
  <c r="X8" i="1"/>
  <c r="Y8" i="1"/>
  <c r="X7" i="1"/>
  <c r="U2" i="7"/>
  <c r="V2" i="7"/>
  <c r="X10" i="3"/>
  <c r="Y10" i="3"/>
  <c r="Y7" i="3"/>
  <c r="U16" i="7"/>
  <c r="Y45" i="1"/>
  <c r="V16" i="7"/>
  <c r="Y7" i="1"/>
  <c r="X10" i="1"/>
  <c r="Y10" i="1"/>
</calcChain>
</file>

<file path=xl/sharedStrings.xml><?xml version="1.0" encoding="utf-8"?>
<sst xmlns="http://schemas.openxmlformats.org/spreadsheetml/2006/main" count="3443" uniqueCount="346">
  <si>
    <t>Risk Rank</t>
  </si>
  <si>
    <t>Inventory and Control of Hardware Assets</t>
  </si>
  <si>
    <t>HITRUST Control Family</t>
  </si>
  <si>
    <t>Maintenance, Monitoring, and Analysis of Audit Logs</t>
  </si>
  <si>
    <t>Malware Defenses</t>
  </si>
  <si>
    <t>Controlled Access Based on the Need to Know</t>
  </si>
  <si>
    <t>High</t>
  </si>
  <si>
    <t>Continuous Vulnerability Management</t>
  </si>
  <si>
    <t>Med-High</t>
  </si>
  <si>
    <t>Boundary Defense</t>
  </si>
  <si>
    <t>Data Protection</t>
  </si>
  <si>
    <t>Inventory and Control of Software Assets</t>
  </si>
  <si>
    <t>Med</t>
  </si>
  <si>
    <t>Secure Configuration for Hardware and Software</t>
  </si>
  <si>
    <t>Limitation and Control of Network Ports</t>
  </si>
  <si>
    <t>Wireless Access Control</t>
  </si>
  <si>
    <t>Account Monitoring and Control</t>
  </si>
  <si>
    <t>Incident Response and Management</t>
  </si>
  <si>
    <t>Low</t>
  </si>
  <si>
    <t>CSC#1</t>
  </si>
  <si>
    <t>CSC #6</t>
  </si>
  <si>
    <t>CSC #8</t>
  </si>
  <si>
    <t>CSC #14</t>
  </si>
  <si>
    <t>CSC #3</t>
  </si>
  <si>
    <t>CSC #12</t>
  </si>
  <si>
    <t>CSC #13</t>
  </si>
  <si>
    <t>CSC #2</t>
  </si>
  <si>
    <t>CSC #5</t>
  </si>
  <si>
    <t>CSC #9</t>
  </si>
  <si>
    <t>CSC #15</t>
  </si>
  <si>
    <t>CSC #16</t>
  </si>
  <si>
    <t>CSC #19</t>
  </si>
  <si>
    <t>CSC #4</t>
  </si>
  <si>
    <t>Controlled Use of Administrative Privileges</t>
  </si>
  <si>
    <t>CSC #7</t>
  </si>
  <si>
    <t>Email and Web Browser Protections</t>
  </si>
  <si>
    <t xml:space="preserve">CSC #10 </t>
  </si>
  <si>
    <t>Data Recovery Capability</t>
  </si>
  <si>
    <t>CSC #11</t>
  </si>
  <si>
    <t>Secure Configurations for Network Devices</t>
  </si>
  <si>
    <t>Implement a Security Awareness and Training Program</t>
  </si>
  <si>
    <t>Application Software Security</t>
  </si>
  <si>
    <t>CSC #17</t>
  </si>
  <si>
    <t>CSC #18</t>
  </si>
  <si>
    <t xml:space="preserve">CSC #20 </t>
  </si>
  <si>
    <t>Penetration Tests and Red Team Exercises</t>
  </si>
  <si>
    <t>Utilize an active discovery tool to identify devices connected to the organization's network and update the hardware asset inventory.</t>
  </si>
  <si>
    <t>Utilize a passive discovery tool to identify devices connected to the organization's network and automatically update the organization's hardware asset inventory.</t>
  </si>
  <si>
    <t>Use Dynamic Host Configuration Protocol (DHCP) logging on all DHCP servers or IP address management tools to update the organization's hardware asset inventory.</t>
  </si>
  <si>
    <t>Maintain an accurate and up-to-date inventory of all technology assets with the potential to store or process information. This inventory shall include all hardware assets, whether connected to the organization's network or not.</t>
  </si>
  <si>
    <t>Ensure that the hardware asset inventory records the network address, hardware address, machine name, data asset owner, and department for each asset and whether the hardware asset has been approved to connect to the network.</t>
  </si>
  <si>
    <t>Asset Management</t>
  </si>
  <si>
    <t>Communcations, Operations Management</t>
  </si>
  <si>
    <t>Ensure that all systems that store logs have adequate storage space for the logs generated.</t>
  </si>
  <si>
    <t>Ensure that appropriate logs are being aggregated to a central log management system for analysis and review.</t>
  </si>
  <si>
    <t>Deploy Security Information and Event Management (SIEM) or log analytic tool for log correlation and analysis.</t>
  </si>
  <si>
    <t>On a regular basis, tune your SIEM system to better identify actionable events and decrease event noise.</t>
  </si>
  <si>
    <t>9.1 (9.01 ab, h)</t>
  </si>
  <si>
    <t>Utilize centrally managed anti-malware software to continuously monitor and defend each of the organization's workstations and servers.</t>
  </si>
  <si>
    <t>Ensure that the organization's anti-malware software updates its scanning engine and signature database on a regular basis.</t>
  </si>
  <si>
    <t>Configure devices so that they automatically conduct an anti-malware scan of removable media when inserted or connected.</t>
  </si>
  <si>
    <t>Configure devices to not auto-run content from removable media.</t>
  </si>
  <si>
    <t>Send all malware detection events to enterprise anti-malware administration tools and event log servers for analysis and alerting.</t>
  </si>
  <si>
    <t>Access Control; Communications, Operations Management; Compliance</t>
  </si>
  <si>
    <t>Disable all workstation to workstation communication to limit an attacker's ability to move laterally and compromise neighboring systems, through technologies such as Private VLANs or microsegmentation.</t>
  </si>
  <si>
    <t>Encrypt all sensitive information in transit.</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</si>
  <si>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</si>
  <si>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Encrypt all sensitive information at rest using a tool that requires a secondary authentication mechanism not integrated into the operating system, in order to access the information.</t>
  </si>
  <si>
    <t>Enforce detailed audit logging for access to sensitive data or changes to sensitive data (utilizing tools such as File Integrity Monitoring or Security Information and Event Monitoring).</t>
  </si>
  <si>
    <t>Utilize an up-to-date SCAP-compliant vulnerability scanning tool to automatically scan all systems on the network on a weekly or more frequent basis to identify all potential vulnerabilities on the organization's systems.</t>
  </si>
  <si>
    <t>Utilize a risk-rating process to prioritize the remediation of discovered vulnerabilities.</t>
  </si>
  <si>
    <t>Info. Sys. Acquisition, Dev. &amp; Maint.</t>
  </si>
  <si>
    <t>Access Control; Communications, Operations Management</t>
  </si>
  <si>
    <t>Enable the collection of NetFlow and logging data on all network boundary devices.</t>
  </si>
  <si>
    <t>Ensure that all network traffic to or from the Internet passes through an authenticated application layer proxy that is configured to filter unauthorized connections.</t>
  </si>
  <si>
    <t>Decrypt all encrypted network traffic at the boundary proxy prior to analyzing the content. However, the organization may use whitelists of allowed sites that can be accessed through the proxy without decrypting the traffic.</t>
  </si>
  <si>
    <t>Require all remote login access to the organization's network to encrypt data in transit and use multi-factor authentication.</t>
  </si>
  <si>
    <t>12.10</t>
  </si>
  <si>
    <t>Access Control; Communications, Operations Management; Compliance; Asset Management</t>
  </si>
  <si>
    <t>Deploy an automated tool on network perimeters that monitors for unauthorized transfer of sensitive information and blocks such transfers while alerting information security professionals.</t>
  </si>
  <si>
    <t>Utilize approved whole disk encryption software to encrypt the hard drive of all mobile devices.</t>
  </si>
  <si>
    <t>If USB storage devices are required, enterprise software should be used that can configure systems to allow the use of specific devices. An inventory of such devices should be maintained.</t>
  </si>
  <si>
    <t>Configure systems not to write data to external removable media, if there is no business need for supporting such devices.</t>
  </si>
  <si>
    <t>If USB storage devices are required, all data stored on such devices must be encrypted while at rest.</t>
  </si>
  <si>
    <t>No HITRUST Level 3 controls in the CSC-crosswalk</t>
  </si>
  <si>
    <t>Deploy system configuration management tools that will automatically enforce and redeploy configuration settings to systems at regularly scheduled intervals.</t>
  </si>
  <si>
    <t>Utilize a Security Content Automation Protocol (SCAP) compliant configuration monitoring system to verify all security configuration elements, catalog approved exceptions, and alert when unauthorized changes occur.</t>
  </si>
  <si>
    <t>Info. Sys. Acquisition, Dev. &amp; Maint.; Compliance</t>
  </si>
  <si>
    <t>Associate active ports, services and protocols to the hardware assets in the asset inventory.</t>
  </si>
  <si>
    <t>Ensure that only network ports, protocols, and services listening on a system with validated business needs, are running on each system.</t>
  </si>
  <si>
    <t>Perform automated port scans on a regular basis against all systems and alert if unauthorized ports are detected on a system.</t>
  </si>
  <si>
    <t>Apply host-based firewalls or port filtering tools on end systems, with a default-deny rule that drops all traffic except those services and ports that are explicitly allowed.</t>
  </si>
  <si>
    <t>Access Control; Communications, Operations Management; Info. Sys. Acquisition, Dev. &amp; Maint.</t>
  </si>
  <si>
    <t>Maintain an inventory of authorized wireless access points connected to the wired network.</t>
  </si>
  <si>
    <t>Configure network vulnerability scanning tools to detect and alert on unauthorized wireless access points connected to the wired network.</t>
  </si>
  <si>
    <t>Use a wireless intrusion detection system (WIDS) to detect and alert on unauthorized wireless access points connected to the network.</t>
  </si>
  <si>
    <t>Disable peer-to-peer (adhoc) wireless network capabilities on wireless clients.</t>
  </si>
  <si>
    <t>Leverage the Advanced Encryption Standard (AES) to encrypt wireless data in transit.</t>
  </si>
  <si>
    <t>Ensure that wireless networks use authentication protocols such as Extensible Authentication Protocol-Transport Layer Security (EAP/TLS), that requires mutual, multi-factor authentication.</t>
  </si>
  <si>
    <t>Disable wireless peripheral access of devices (such as Bluetooth and NFC), unless such access is required for a business purpose.</t>
  </si>
  <si>
    <t>Access Control; Communications, Operations Management; Asset Management</t>
  </si>
  <si>
    <t>Configure access for all accounts through as few centralized points of authentication as possible, including network, security, and cloud systems.</t>
  </si>
  <si>
    <t>Require multi-factor authentication for all user accounts, on all systems, whether managed onsite or by a third-party provider.</t>
  </si>
  <si>
    <t>Ensure that all account usernames and authentication credentials are transmitted across networks using encrypted channels.</t>
  </si>
  <si>
    <t>Establish and follow an automated process for revoking system access by disabling accounts immediately upon termination or change of responsibilities of an employee or contractor. Disabling these accounts, instead of deleting accounts, allows preservation of audit trails.</t>
  </si>
  <si>
    <t>Automatically lock workstation sessions after a standard period of inactivity.</t>
  </si>
  <si>
    <t>Monitor attempts to access deactivated accounts through audit logging.</t>
  </si>
  <si>
    <t>Access Control; Communications, Operations Management; Human Resource Security</t>
  </si>
  <si>
    <t>100% Compliant, no controls outstanding</t>
  </si>
  <si>
    <t>Use multi-factor authentication and encrypted channels for all administrative account access.</t>
  </si>
  <si>
    <t>Configure systems to issue a log entry and alert when an account is added to or removed from any group assigned administrative privileges.</t>
  </si>
  <si>
    <t>Configure systems to issue a log entry and alert on unsuccessful logins to an administrative account.</t>
  </si>
  <si>
    <t>Ensure that only fully supported web browsers and email clients are allowed to execute in the organization, ideally only using the latest version of the browsers and email clients provided by the vendor.</t>
  </si>
  <si>
    <t>Block all e-mail attachments entering the organization's e-mail gateway if the file types are unnecessary for the organization's business.</t>
  </si>
  <si>
    <t>Communications, Operations Management; Info. Sys. Acquisition, Dev. &amp; Maint.</t>
  </si>
  <si>
    <t>Test data integrity on backup media on a regular basis by performing a data restoration process to ensure that the backup is properly working.</t>
  </si>
  <si>
    <t>Ensure that backups are properly protected via physical security or encryption when they are stored, as well as when they are moved across the network. This includes remote backups and cloud services.</t>
  </si>
  <si>
    <t>Ensure that all backups have at least one backup destination that is not continuously addressable through operating system calls.</t>
  </si>
  <si>
    <t>Maintain standard, documented security configuration standards for all authorized network devices.</t>
  </si>
  <si>
    <t>All configuration rules that allow traffic to flow through network devices should be documented in a configuration management system with a specific business reason for each rule, a specific individual’s name responsible for that business need, and an expected duration of the need.</t>
  </si>
  <si>
    <t>Compare all network device configuration against approved security configurations defined for each network device in use and alert when any deviations are discovered.</t>
  </si>
  <si>
    <t>Manage all network devices using multi-factor authentication and encrypted sessions.</t>
  </si>
  <si>
    <t>Manage the network infrastructure across network connections that are separated from the business use of that network, relying on separate VLANs or, preferably, on entirely different physical connectivity for management sessions for network devices.</t>
  </si>
  <si>
    <t>Human Resources Security</t>
  </si>
  <si>
    <t>Info. Sys.Acquisition Dev. &amp; Maint.; Operations Management; Human Resource Security</t>
  </si>
  <si>
    <t>Establish secure coding practices appropriate to the programming language and development environment being used.</t>
  </si>
  <si>
    <t>Verify that the version of all software acquired from outside your organization is still supported by the developer or appropriately hardened based on developer security recommendations.</t>
  </si>
  <si>
    <t>Apply static and dynamic analysis tools to verify that secure coding practices are being adhered to for internally developed software.</t>
  </si>
  <si>
    <t>Establish a process to accept and address reports of software vulnerabilities, including providing a means for external entities to contact your security group.</t>
  </si>
  <si>
    <t>Maintain separate environments for production and nonproduction systems. Developers should not have unmonitored access to production environments.</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</si>
  <si>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</si>
  <si>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Establish a program for penetration tests that includes a full scope of blended attacks, such as wireless, client-based, and web application attacks.</t>
  </si>
  <si>
    <t>Conduct regular external and internal penetration tests to identify vulnerabilities and attack vectors that can be used to exploit enterprise systems successfully.</t>
  </si>
  <si>
    <t>Perform periodic Red Team exercises to test organizational readiness to identify and stop attacks or to respond quickly and effectively.</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</si>
  <si>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</si>
  <si>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CSC Control Family</t>
  </si>
  <si>
    <t>CSC Control Description</t>
  </si>
  <si>
    <t>The organization shall:
1. employ automated mechanisms to scan the network no less than weekly to detect the presence of unauthorized components/devices (including hardware, firmware and software) into the information system;
The organization shall deploy active and passive automated asset discovery tool(s) and use it to build/maintain/reconcile an asset inventory of systems connected to its public and private network(s).</t>
  </si>
  <si>
    <t>7.01 (7.a) - (Level 3)
Level CIS</t>
  </si>
  <si>
    <t>07.01 (07.a) 
(Level 3)
(Level CIS)</t>
  </si>
  <si>
    <t>If the organization is dynamically assigning addresses using DHCP, then deploy dynamic host configuration protocol (DHCP) server logging, and use this information to improve the asset inventory and help detect unknown systems.</t>
  </si>
  <si>
    <t>07.01 (07.a) 
Level 1</t>
  </si>
  <si>
    <t>The asset inventory shall include all systems connected to the network and the network devices themselves, recording at least the network addresses, machine name(s), purpose of each system, an asset owner responsible for each device, and the department associated with each device. The inventory should include every system that has an Internet protocol (IP) address on the network including, but not limited to desktops, laptops, servers, network equipment (routers, switches, firewalls, etc.), printers, storage area networks, Voice Over-IP telephones, multi-homed addresses, virtual addresses, etc. The asset inventory created must also include data on whether the device is a portable and/or personal device. Devices such as mobile phones, tablets, laptops, and other portable electronic devices that store or process data must be identified, regardless of whether they are attached to the organization's network.</t>
  </si>
  <si>
    <t>07.01 (07.a)
(Level 1)</t>
  </si>
  <si>
    <t>Audit logs are archived and digitally signed on a periodic basis.
The information system shall take the following additional actions in response to an audit storage capacity issue:
1. shutdown the information system,
2. stop generating audit records, or
3. overwrite the oldest records, in the case that storage media is unavailable.</t>
  </si>
  <si>
    <t>The organization analyzes and correlates audit records across different repositories using a security information and event management (SIEM) tool or log analytics tools for log aggregation and consolidation from multiple systems/machines/devices, and correlates this information with input from non-technical sources to gain and enhance organization-wide situational awareness. Using the SIEM tool, the organization (system administrators and security personnel) devises profiles of common events from given systems/machines/devices so that it can tune detection to focus on unusual activity, avoid false positives, more rapidly identify anomalies, and prevent overwhelming analysts with insignificant alerts.</t>
  </si>
  <si>
    <t>09.10 (09.ab) (Level 3)</t>
  </si>
  <si>
    <t>The information system shall provide near-real-time alerts when the following indications of compromise or potential compromise occur:
1. presence of malicious code;
2. unauthorized export of information;
3. signaling to an external information system; or
4. potential intrusions.
Malicious code and spam protection mechanisms shall be centrally managed.
User functionality (including user interface services [e.g., Web services]) shall be separated from information system management (e.g., database management systems) functionality.</t>
  </si>
  <si>
    <t>A centralized, mobile device management solution shall be deployed to all mobile devices permitted to store, transmit, or process organizational and/or customer data.
Organizations shall only authorize teleworking activities if they are satisfied that appropriate security arrangements and controls are in place, and that these comply with the organization's security policy.
The information system shall provide near-real-time alerts when the following indications of compromise or potential compromise occur:
1. presence of malicious code;
2. unauthorized export of information;
3. signaling to an external information system; or
4. potential intrusions.
Malicious code and spam protection mechanisms shall be centrally managed.
User functionality (including user interface services [e.g., Web services]) shall be separated from information system management (e.g., database management systems) functionality.</t>
  </si>
  <si>
    <t>The organization monitors the use and attempted use of removable media in the organization's information systems.
If an NBMD solution is used, the organization shall also:
1. disable USB ports,
2. prohibit the use of writable media (e.g., DVD-R),
3. restrict the use of read-only media (e.g., DVD-ROM) to legitimate commercial sources for legitimate business reasons (e.g., Linux installation disks), and
4. allow only whitelisted software to run on the system.
The organization shall formally establish and enforce controls (e.g., policies and procedures) for the management of removable media and laptops including:
1. restrictions on the type(s) of media, and usages thereof, to maintain security;
2. registration of certain type(s) of media including laptops.
The organization limits the use of removable media to those with a valid business need.</t>
  </si>
  <si>
    <t>01.07 (01.x) (Level 2)
01.07 (01.y) (Level 1)
09.10 (09.ab) (Level CIS)</t>
  </si>
  <si>
    <t>09.10 (09.ab) (Level CIS)
09.04   (09.j) (Level 1)
09.07 (09.o) (Level 1)</t>
  </si>
  <si>
    <t>09.10 (09.ab)
(Level CIS)
09.04   (09.j)
(Level 1)</t>
  </si>
  <si>
    <t>Cryptography shall be used to protect the confidentiality and integrity of remote access sessions to the internal network and to external systems.
Formal procedures shall be defined to encrypt data in transit including use of strong cryptography protocols to safeguard covered information during transmission over less trusted / open public networks.</t>
  </si>
  <si>
    <t>The organization disables peer-to-peer wireless network capabilities on wireless clients.</t>
  </si>
  <si>
    <t>Data stored in the information system shall be protected with system access controls including file system, network share, claims, application, and/or database specific access control lists and shall be encrypted when residing in non-secure areas.</t>
  </si>
  <si>
    <t>Information systems' audit logging systems shall be operational at all times while the information system being audited is available for use. Where necessary for highly sensitive logs, separation of duties and split key access shall be employed.</t>
  </si>
  <si>
    <t>The information system protects the confidentiality and integrity of information at rest. Covered information, at minimum, shall be rendered unusable, unreadable, or indecipherable anywhere it is stored, including on personal computers (laptops, desktops) portable digital media, backup media, servers, databases, or in logs, by using any of the following approaches:
Access to encrypted information at rest shall require a secondary authentication mechanism not integrated into the operating system.</t>
  </si>
  <si>
    <t>09.10   (09.aa) (Level 2)</t>
  </si>
  <si>
    <t>06.01 (06.d) (Level 1 &amp; CIS)</t>
  </si>
  <si>
    <t>01.06 (01.v) (Level 2)</t>
  </si>
  <si>
    <t>09.08   (09.s) (Level 1)</t>
  </si>
  <si>
    <t>01.04   (01.l) (Level 3)</t>
  </si>
  <si>
    <t>Internal and external vulnerability assessments of sensitive information systems (e.g., systems containing covered information, cardholder data) and networked environments shall be performed on a quarterly basis, and after any significant change in the network (e.g., new system component installations, changes in network topology, firewall rule modifications, product upgrades), by a qualified individual. These tests shall include both network- and application-layer tests.</t>
  </si>
  <si>
    <t>Establish a process to identify and assign a risk ranking to newly discovered security vulnerabilities. The risk ranking shall consider the CVSS score, classification of the vendor supplied patch, and/or the classification and criticality of the affected system.</t>
  </si>
  <si>
    <t>10.06 (10.m)
(Level 2)</t>
  </si>
  <si>
    <t>The organization deploys NetFlow collection and analysis to DMZ network flows to detect anomalous activity.</t>
  </si>
  <si>
    <t>The organization designs and implements network perimeters so that all outgoing network traffic to the Internet must pass through at least one (1) application layer filtering proxy server. The proxy shall support decrypting network traffic, logging individual TCP sessions, blocking specific URLs, domain names, and IP addresses to implement a blacklist, and applying whitelists of allowed sites that can be accessed through the proxy while blocking all other sites. Organizations force outbound traffic to the Internet through an authenticated proxy server on the enterprise perimeter.</t>
  </si>
  <si>
    <t>The organization requires all remote login access (including VPN, dial-up, and other forms of access that allow login to internal systems, e.g., from an alternate work location or to sensitive information via a Web portal) to use two-factor authentication</t>
  </si>
  <si>
    <t>01.04   (01.j) (Level 2)</t>
  </si>
  <si>
    <t>01.04 (01.o) (Level 2)</t>
  </si>
  <si>
    <t>09.10   (09.ab) (Level 2)</t>
  </si>
  <si>
    <t>The level of protection shall be assessed by analyzing confidentiality, integrity and availability and any other requirements for the information considered, including whether or not the information requires the application of encryption to address confidentiality and integrity requirements (see also 01.x, 06.d and 09.y).</t>
  </si>
  <si>
    <t>Technical compliance checking shall be performed by an experienced technical specialist with the assistance of industry standard automated tools, which generate a technical report for subsequent interpretation. Deviations shall be logged and automatically reported.
The organization deploys NetFlow collection and analysis to DMZ network flows to detect anomalous activity.
The organization uses host-based data loss prevention (DLP) to enforce ACLs even when data is copied off a server.</t>
  </si>
  <si>
    <t>The organization shall use full-disk encryption to protect the confidentiality of information on laptops and other mobile devices that support full-disk encryption. Encryption shall be required for all other mobile computing devices in accordance with the organization's data protection policy (see 06.d), and enforced through technical controls.</t>
  </si>
  <si>
    <t>The organization shall maintain inventory logs of all media and conduct media inventories at least annually.
The configuration standards shall be required by CSF control 10.k for all system components (e.g., workstations, databases, servers, operating systems, applications, routers, switches, wireless access points). The standards shall be hardened to address, to the extent practical, all known security vulnerabilities. In particular, laptops, workstations, and servers are configured so they will not auto-run content from removable media (e.g., USB tokens, i.e., thumb drives; USB hard drives; CDs/DVDs; FireWire devices; external serial advanced technology attachment devices; and mounted network shares).</t>
  </si>
  <si>
    <t>Maintain an inventory of all sensitive information stored, processed, or transmitted by the organization's technology systems, including those located onsite or at a remote service provider.</t>
  </si>
  <si>
    <t>07.01 (07.a)
09.07 (09.o) (Level 2)</t>
  </si>
  <si>
    <t>01.07 (01.x) (Level 2)</t>
  </si>
  <si>
    <t>06.02  (06.h) (Level 2)
09.10   (09.ab) (Level 2)
09.10   (09.ab) (Level CIS)</t>
  </si>
  <si>
    <t>07.02 (07.d) (Level 2)</t>
  </si>
  <si>
    <t>The organization shall employ automated mechanisms to centrally manage, apply, and verify configuration settings. The organization shall employ automated mechanisms to respond to unauthorized changes to network and system security-related configuration settings.
and ensures that checklists for configuration settings are Security Content Automation Protocol (SCAP) validated or SCAP compatible (if validated checklists are not available).</t>
  </si>
  <si>
    <t>The organization shall check the technical security configuration of information systems and network components (e.g., firewalls, routers and switches). Checking shall be performed either manually, by an individual with experience with thesystems, and/or with the assistance of automated software tools. These compliance checks shall be performed annually.
The file integrity checking tools reporting system should:
1. have the ability to account for routine and expected changes
2. highlight and alert on unusual or unexpected changes;
3. show the history of configuration changes over time and identify who made the change (including the original logged-in account in the event of a user ID switch, such as with the su or sudo command).
4. owner and permissions changes to files or directories;
5. the use of alternate data streams which could be used to hide malicious activities;
6. and the introduction of extra files into key system areas (which could indicate malicious payloads left by attackers or additional files inappropriately added during batch distribution processes).</t>
  </si>
  <si>
    <t>6.02 
(06.h) (Level 1)
(Level CIS)</t>
  </si>
  <si>
    <t>10.05 (10.k)
(Level 3)
(Level FedRAMP)</t>
  </si>
  <si>
    <t>The organization shall identify ports, services, and similar applications (e.g., protocols) necessary for business and provide the rationale or identify compensating controls implemented for those protocols considered to be insecure.</t>
  </si>
  <si>
    <t>Installation checklists shall be used to validate the configuration of servers, devices and appliances. In addition, vulnerability port scanning shall occur on server and desktops and compare to a known effective baseline to ensure configuration meets minimum security standards. If a change that is not listed on the organization's approved baseline is discovered, an alert is generated and reviewed by the organization.</t>
  </si>
  <si>
    <t>apply a default-deny rule that drops all traffic via host-based firewalls or port filtering tools on its endpoints (workstations, servers, etc.), except those services and ports that are explicitly allowed.</t>
  </si>
  <si>
    <t>01.04   (01.i)
(Level 2)</t>
  </si>
  <si>
    <t>10.05 (10.k) (Level 2)</t>
  </si>
  <si>
    <t>09.07 (09.m) (Level 2)</t>
  </si>
  <si>
    <t>The organization shall maintain an inventory of authorized wireless access points, including a documented business justification, to support unauthorized WAP identification (see 09.m) and response (see 11.c).
2. disable network access by such components/devices and notify designated organizational officials.</t>
  </si>
  <si>
    <t>Technical tools and solutions shall be implemented and used to identify the vulnerabilities and mitigate the threats, including intrusion detection system (IDS) and/or intrusion prevention systems (IPS), and vulnerability scanning. The organization shall employ tools and techniques, such as an IDS and IPS, to monitor events on the information system, detect and respond to attacks, and provide identification of unauthorized use of the system. These tools shall be implemented at the perimeter of the organization's environment and at key points within the environment, including IDS and IPS deployed on the wireless side of the firewall (WIDS) to identify rogue wireless devices, monitor all traffic to and from the wireless segment, and detect attack attempts and successful compromises.</t>
  </si>
  <si>
    <t>These tools shall be implemented at the perimeter of the organization's environment and at key points within the environment, including IDS and IPS deployed on the wireless side of the firewall (WIDS) to identify rogue wireless devices, monitor all traffic to and from the wireless segment, and detect attack attempts and successful compromises.</t>
  </si>
  <si>
    <t>the use of home networks and requirements or restrictions on the configuration of wireless network services including encryption (AES WPA2 at a minimum);</t>
  </si>
  <si>
    <t>The organization shall disable Bluetooth and peer-to-peer networking protocols within the information system determined unnecessary (for which there is not a documented business need) or non-secure.</t>
  </si>
  <si>
    <t xml:space="preserve">01.07 (01.y)
(Level 1)
</t>
  </si>
  <si>
    <t>01.07 (01.y)
(Level 1)</t>
  </si>
  <si>
    <t>09.06 (09.m) (Level 3)</t>
  </si>
  <si>
    <t>The organization requires that access for all accounts, including those for network and security devices, is to be obtained through a centralized point of authentication, for example Active Directory or LDAP.</t>
  </si>
  <si>
    <t>Access to PMI data and any other data deemed extremely sensitive (e.g., by statute) is considered privileged and requires multi-factor authentication.</t>
  </si>
  <si>
    <t>The log-on procedures shall:
3. not transmit usernames and passwords in clear text over the network;</t>
  </si>
  <si>
    <t>The following procedures shall be carried out to ensure the regular review of access rights by management:
1. user's access rights shall be reviewed after any changes, such as promotion, demotion, or termination of employment, or other arrangement with a workforce member ends;</t>
  </si>
  <si>
    <t>A time-out system that conceals information previously visible on the display with a publicly viewable image (e.g., a screen saver) shall pause the session screen after fifteen (15) minutes of inactivity and closes network sessions after thirty (30) minutes of inactivity.</t>
  </si>
  <si>
    <t>Monitoring of unauthorized access attempts shall include:
1. failed or rejected user actions, including attempts to access deactivated accounts;</t>
  </si>
  <si>
    <t xml:space="preserve">01.05 (01.q) (Level 2) </t>
  </si>
  <si>
    <t>01.05 (01.p) (Level 2)</t>
  </si>
  <si>
    <t>01.02 (01.e)
(Level 1) 
02.04 (02.g)
(Level 1)</t>
  </si>
  <si>
    <t>01.05 (01.t) (Level 1)</t>
  </si>
  <si>
    <t>01.05 (01.q) (Level 2)</t>
  </si>
  <si>
    <t>The organization shall employ multifactor authentication for remote network access to privileged and non-privileged accounts such that one of the factors is provided by a device separate from the system gaining access. The organization shall employ multifactor authentication for local access to privileged accounts (including those used for non-local maintenance and diagnostic sessions).</t>
  </si>
  <si>
    <t>Account creation, modification, disabling, enabling and removal actions shall be automatically logged and audited providing notification, as required, to appropriate individuals.</t>
  </si>
  <si>
    <t>Audit logs shall include, but are not limited to:</t>
  </si>
  <si>
    <t>09.10 (09.aa) (Level 3)</t>
  </si>
  <si>
    <t>09.10 (09.aa)
 (Level 3)</t>
  </si>
  <si>
    <t>The organization uses the latest version of Web browsers on operational systems to take advantage of the latest security functions in the application.
Unnecessary browser and email client plugins and/or add-on applications that are not absolutely necessary for the functionality of the application are uninstalled or disabled.</t>
  </si>
  <si>
    <t>checking electronic mail attachments and downloads for malicious code or file types that are unnecessary for the organization's business before use; this check shall be carried out at different places (e.g., at electronic mail servers, desk top computers and when entering the network of the organization);</t>
  </si>
  <si>
    <t>10.04 (10.h)
(Level 2)
10.04 (10.h)
(Level CIS)</t>
  </si>
  <si>
    <t>09.04   (09.j) (Level 2)</t>
  </si>
  <si>
    <t>Regular testing of back-up media and restoration procedures shall be performed. Inventory records for the back-up copies, including content and current location, shall be maintained.</t>
  </si>
  <si>
    <t>The organization ensures that backups, including remote and cloud-based backups, are properly protected via physical security or encryption when they are stored, as well as when they are moved across the network.</t>
  </si>
  <si>
    <t>To mitigate the risk of attacks that seek to encrypt or damage data on addressable data shares, including backup destinations, the organization provides key systems with at least one (1) backup destination that is not continuously addressable through operating system calls.</t>
  </si>
  <si>
    <t>09.05   (09.l) (Level 1)</t>
  </si>
  <si>
    <t>09.05   (09.l) (Level 2)</t>
  </si>
  <si>
    <t>The organization shall check the technical security configuration of information systems and network components (e.g., firewalls, routers and switches).
Deviations shall be logged and automatically reported.
A formal process shall be established for approving and testing all network connections and changes to firewall, router, and switch configurations. Any deviations from the standard configuration or updates to the standard configuration should be documented and approved in a change control system.</t>
  </si>
  <si>
    <t>All new configuration rules beyond a baseline-hardened configuration that allow traffic to flow through network security devices, such as firewalls and network-based IPS, should also be documented and recorded, with a specific business reason for each change, a specific individual's name responsible for that business need, and an expected duration of the need.</t>
  </si>
  <si>
    <t>Technical compliance checking shall be performed by an experienced technical specialist with the assistance of industry standard automated tools, which generate a technical report for subsequent interpretation. Deviations shall be logged and automatically reported.</t>
  </si>
  <si>
    <t>The organization manages the network infrastructure across network connections that are separated from the business use of that network, relying on separate VLANs or, preferably, on entirely different physical connectivity for management sessions for network devices</t>
  </si>
  <si>
    <t>06.02 (06.h) (Level 1) (Level 2)
09.07 (09.m) (Level 2)</t>
  </si>
  <si>
    <t>06.02 (06.h) (Level 1) (Level 2)</t>
  </si>
  <si>
    <t>01.05 (01.q) (Level 3)</t>
  </si>
  <si>
    <t>01.04 (01.m) (Level 2)</t>
  </si>
  <si>
    <t>02.03 (02.e) (Level 2)</t>
  </si>
  <si>
    <t>Train developers at least annually in up-to-date, secure coding techniques, including how to avoid common coding vulnerabilities.</t>
  </si>
  <si>
    <t>Vendor supplied software used in operational systems shall be maintained at a level supported by the supplier.</t>
  </si>
  <si>
    <t>For organizations doing system development (e.g., applications, databases), checks shall be applied to the input of business transactions, standing data, and parameter tables</t>
  </si>
  <si>
    <t>The organization tests all systems that are part of critical business processes for proper configuration and application-level vulnerabilities prior to deployment.
The organization shall maintain information systems according to a current baseline configuration and configure system security parameters to prevent misuse.</t>
  </si>
  <si>
    <t>The level of separation between operational, test, and development environments shall be identified, and controls shall be implemented to prevent operational issues, including: …</t>
  </si>
  <si>
    <t>If a public-facing application is not Web-based, the organization implements a network-based firewall specific to the application type.
If the traffic to the public-facing application is encrypted, the device should either sit behind the encryption or be capable of decrypting the traffic prior to analysis.
For in-house developed software, the organization ensures that explicit error checking is performed and documented for all input, including for size, data type, and acceptable ranges or formats.</t>
  </si>
  <si>
    <t>02.03 (02.e)  (Level 2)</t>
  </si>
  <si>
    <t>10.04 (10.h) (Level 1)</t>
  </si>
  <si>
    <t>10.02 (10.b) (Level 1)</t>
  </si>
  <si>
    <t>10.02 (10.b) (level CIS)
10.04  (10.h) (Level 2)</t>
  </si>
  <si>
    <t>09.01 (09.d) (Level 2)</t>
  </si>
  <si>
    <t>10.02 (10.b) (Level 2)</t>
  </si>
  <si>
    <t>The organization conducts regular penetration testing, no less than every three hundred sixty-five (365) days on defined information systems or system components, to identify vulnerabilities and attack vectors that can be used to successfully exploit enterprise systems. Penetration testing occurs from outside the network perimeter (i.e., the Internet or wireless frequencies around an organization), as well as from within its boundaries (i.e., on the internal network), to simulate both outsider and insider attacks.</t>
  </si>
  <si>
    <t>The organization performs periodic Red Team exercises to test organizational readiness to identify and stop attacks or to respond quickly and effectively.</t>
  </si>
  <si>
    <t>This includes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</si>
  <si>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10.06 (10.m) (Level 2)</t>
  </si>
  <si>
    <t>10.06 (10.m) (Level 3)</t>
  </si>
  <si>
    <t>Owner/Responsible Party</t>
  </si>
  <si>
    <t>DO NOT CHANGE THESE VALUES</t>
  </si>
  <si>
    <t>Policy Status</t>
  </si>
  <si>
    <t>No Policy</t>
  </si>
  <si>
    <t>Informal Policy</t>
  </si>
  <si>
    <t>Partial Written Policy</t>
  </si>
  <si>
    <t>Written Policy</t>
  </si>
  <si>
    <t>Approved Written Policy</t>
  </si>
  <si>
    <t>Implementation Status</t>
  </si>
  <si>
    <t>Not Implemented</t>
  </si>
  <si>
    <t>Parts of Policy Implemented</t>
  </si>
  <si>
    <t>Implemented on Some Systems</t>
  </si>
  <si>
    <t>Implemented on Most Systems</t>
  </si>
  <si>
    <t>Implemented on All Systems</t>
  </si>
  <si>
    <t>Automation Status</t>
  </si>
  <si>
    <t>Not Automated</t>
  </si>
  <si>
    <t>Parts of Policy Automated</t>
  </si>
  <si>
    <t>Automated on Some Systems</t>
  </si>
  <si>
    <t>Automated on Most Systems</t>
  </si>
  <si>
    <t>Automated on All Systems</t>
  </si>
  <si>
    <t>Reporting Status</t>
  </si>
  <si>
    <t>Not Reported</t>
  </si>
  <si>
    <t>Parts of Policy Reported</t>
  </si>
  <si>
    <t>Reported on Some Systems</t>
  </si>
  <si>
    <t>Reported on Most Systems</t>
  </si>
  <si>
    <t>Reported on All Systems</t>
  </si>
  <si>
    <t>Policy Defined</t>
  </si>
  <si>
    <t>Control Implemented</t>
  </si>
  <si>
    <t>Control Automated or Technically Enforced</t>
  </si>
  <si>
    <t>Control Reported to Business</t>
  </si>
  <si>
    <t>Not Applicable</t>
  </si>
  <si>
    <t>HITRUST Control Description</t>
  </si>
  <si>
    <t>Project/Initiative</t>
  </si>
  <si>
    <t>FY19</t>
  </si>
  <si>
    <t>All Policies Approved:</t>
  </si>
  <si>
    <t>All Controls Implemented:</t>
  </si>
  <si>
    <t>All Controls Automated:</t>
  </si>
  <si>
    <t>All Controls Reported:</t>
  </si>
  <si>
    <t>Total Percentage Complete:</t>
  </si>
  <si>
    <t>Andy/Paul</t>
  </si>
  <si>
    <t>Andy</t>
  </si>
  <si>
    <t>Splunk</t>
  </si>
  <si>
    <t>Desi</t>
  </si>
  <si>
    <t>SCEP/Malware Bytes</t>
  </si>
  <si>
    <t>SCEP/Malware Bytes (Image)</t>
  </si>
  <si>
    <t>Wireless Controller Configuration</t>
  </si>
  <si>
    <t>Paul</t>
  </si>
  <si>
    <t>Nessus</t>
  </si>
  <si>
    <t>Cisco  FTD</t>
  </si>
  <si>
    <t>CASBY?</t>
  </si>
  <si>
    <t>DUO covers most?</t>
  </si>
  <si>
    <t>MS System Center</t>
  </si>
  <si>
    <t>MS System Center/Nessus</t>
  </si>
  <si>
    <t>Service Management</t>
  </si>
  <si>
    <t>Service Management?</t>
  </si>
  <si>
    <t>(configuration item)</t>
  </si>
  <si>
    <t>(AD?)</t>
  </si>
  <si>
    <t>MS ATP</t>
  </si>
  <si>
    <t>SCEP/Malware Bytes/EOP</t>
  </si>
  <si>
    <t>DDPE/ActiveSync/AirWatch</t>
  </si>
  <si>
    <t>Nessus/SCCM</t>
  </si>
  <si>
    <t>MS System Center/Splunk</t>
  </si>
  <si>
    <t>ISOPS - 0275 Ivanti Asset Management</t>
  </si>
  <si>
    <t>ISOPS - 0275 Ivanti Asset Management
Infoblox</t>
  </si>
  <si>
    <t>ISOPS - 0275 Ivanti Asset Management
ISOPS - 0202 Cisco Network Access Proof of Concept</t>
  </si>
  <si>
    <t xml:space="preserve">ISOPS - 0275 Ivanti Asset Management
ISOPS - 0202 Cisco Network Access Proof of Concept </t>
  </si>
  <si>
    <t>ISOPS - 0275 Ivanti Asset Management
ISOPS - 0202 Cisco Network Access Proof of Concept 
Service Management</t>
  </si>
  <si>
    <t>CSC #1</t>
  </si>
  <si>
    <t>CSC #10</t>
  </si>
  <si>
    <t>CSC #20</t>
  </si>
  <si>
    <t>FY20</t>
  </si>
  <si>
    <t>FY21</t>
  </si>
  <si>
    <t>FY22</t>
  </si>
  <si>
    <t>FY23</t>
  </si>
  <si>
    <t>Information Services Security Roadmap - 5 year Tactical Plan</t>
  </si>
  <si>
    <t>Wireless IDS/IPS?</t>
  </si>
  <si>
    <t>SCEP/Malware Bytes/InTune/Junos-VPN 
-How mature will the MDM solution be deployed
-Centrally managed MalwareBytes deployment
-Junos or Citrix device review and quarantine against Hardening policy</t>
  </si>
  <si>
    <t>SCEP/Malware Bytes (Image)
Ivanti-End user device configuration</t>
  </si>
  <si>
    <t>SCEP/Malware Bytes (Image)
Ivanti - Device configuration</t>
  </si>
  <si>
    <t>Wireless Policy</t>
  </si>
  <si>
    <t>CIRT?</t>
  </si>
  <si>
    <t>Solarwinds/Nessus?</t>
  </si>
  <si>
    <t>Network integration with DUO</t>
  </si>
  <si>
    <t>Network policy</t>
  </si>
  <si>
    <t>(Evaluate digitally signed logs)</t>
  </si>
  <si>
    <t>(Application Logging)</t>
  </si>
  <si>
    <t>(RMS)</t>
  </si>
  <si>
    <t>Asset Managemet/Config Management/</t>
  </si>
  <si>
    <t>Host Firewall</t>
  </si>
  <si>
    <t>Policy Discussion</t>
  </si>
  <si>
    <t>DUO</t>
  </si>
  <si>
    <t>Desktop Strategy</t>
  </si>
  <si>
    <t>Avamar</t>
  </si>
  <si>
    <t>ISOPS 0064 - Internet Edge Redesign</t>
  </si>
  <si>
    <t>CASB?</t>
  </si>
  <si>
    <t>CASB</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</si>
</sst>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0" tint="-0.499984740745262"/>
      <name val="Calibri Light"/>
      <family val="2"/>
      <scheme val="major"/>
    </font>
    <font>
      <sz val="1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tint="-0.499984740745262"/>
      <name val="Calibri"/>
      <family val="2"/>
      <scheme val="minor"/>
    </font>
    <font>
      <sz val="11"/>
      <color theme="0"/>
      <name val="Calibri"/>
      <family val="2"/>
      <scheme val="minor"/>
    </font>
    <font>
      <b/>
      <sz val="22"/>
      <color theme="0" tint="-0.499984740745262"/>
      <name val="Calibri"/>
      <family val="2"/>
    </font>
    <font>
      <sz val="22"/>
      <color theme="0" tint="-0.499984740745262"/>
      <name val="Calibri"/>
      <family val="2"/>
    </font>
  </fonts>
  <fills count="14">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7C80"/>
        <bgColor indexed="64"/>
      </patternFill>
    </fill>
    <fill>
      <patternFill patternType="solid">
        <fgColor theme="9" tint="0.79998168889431442"/>
        <bgColor indexed="64"/>
      </patternFill>
    </fill>
    <fill>
      <patternFill patternType="solid">
        <fgColor rgb="FFC00000"/>
        <bgColor indexed="64"/>
      </patternFill>
    </fill>
    <fill>
      <patternFill patternType="solid">
        <fgColor rgb="FF007054"/>
        <bgColor indexed="64"/>
      </patternFill>
    </fill>
    <fill>
      <patternFill patternType="solid">
        <fgColor theme="0" tint="-0.249977111117893"/>
        <bgColor indexed="64"/>
      </patternFill>
    </fill>
    <fill>
      <patternFill patternType="solid">
        <fgColor rgb="FFF39C12"/>
        <bgColor indexed="64"/>
      </patternFill>
    </fill>
    <fill>
      <patternFill patternType="solid">
        <fgColor rgb="FFE67E22"/>
        <bgColor indexed="64"/>
      </patternFill>
    </fill>
    <fill>
      <patternFill patternType="solid">
        <fgColor rgb="FFF1C40F"/>
        <bgColor indexed="64"/>
      </patternFill>
    </fill>
    <fill>
      <patternFill patternType="solid">
        <fgColor theme="0"/>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indexed="64"/>
      </bottom>
      <diagonal/>
    </border>
    <border>
      <left/>
      <right/>
      <top/>
      <bottom style="thin">
        <color indexed="64"/>
      </bottom>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top/>
      <bottom style="thin">
        <color theme="0" tint="-0.34998626667073579"/>
      </bottom>
      <diagonal/>
    </border>
  </borders>
  <cellStyleXfs count="2">
    <xf numFmtId="0" fontId="0" fillId="0" borderId="0"/>
    <xf numFmtId="9" fontId="3" fillId="0" borderId="0" applyFont="0" applyFill="0" applyBorder="0" applyAlignment="0" applyProtection="0"/>
  </cellStyleXfs>
  <cellXfs count="183">
    <xf numFmtId="0" fontId="0" fillId="0" borderId="0" xfId="0"/>
    <xf numFmtId="0" fontId="0" fillId="0" borderId="0" xfId="0" applyAlignment="1">
      <alignment horizontal="center"/>
    </xf>
    <xf numFmtId="0" fontId="6" fillId="4" borderId="0" xfId="0" applyFont="1" applyFill="1" applyAlignment="1">
      <alignment horizontal="center" vertical="center" textRotation="90"/>
    </xf>
    <xf numFmtId="0" fontId="0" fillId="4" borderId="0" xfId="0" applyFill="1"/>
    <xf numFmtId="0" fontId="1" fillId="4" borderId="1" xfId="0" applyFont="1" applyFill="1" applyBorder="1" applyAlignment="1">
      <alignment horizontal="center" vertical="center" textRotation="90" wrapText="1"/>
    </xf>
    <xf numFmtId="0" fontId="4" fillId="7" borderId="0" xfId="0" applyFont="1" applyFill="1" applyAlignment="1">
      <alignment horizontal="center"/>
    </xf>
    <xf numFmtId="0" fontId="4" fillId="8" borderId="0" xfId="0" applyFont="1" applyFill="1" applyAlignment="1">
      <alignment horizontal="center"/>
    </xf>
    <xf numFmtId="0" fontId="0" fillId="4" borderId="4" xfId="0" applyFill="1" applyBorder="1"/>
    <xf numFmtId="0" fontId="0" fillId="4" borderId="5" xfId="0" applyFill="1" applyBorder="1"/>
    <xf numFmtId="0" fontId="0" fillId="4" borderId="1" xfId="0" applyFill="1" applyBorder="1"/>
    <xf numFmtId="0" fontId="5" fillId="4" borderId="0" xfId="0" applyFont="1" applyFill="1" applyAlignment="1">
      <alignment vertical="center" wrapText="1"/>
    </xf>
    <xf numFmtId="0" fontId="5" fillId="4" borderId="0" xfId="0" applyFont="1" applyFill="1" applyAlignment="1">
      <alignment horizontal="center" vertical="center"/>
    </xf>
    <xf numFmtId="0" fontId="5" fillId="4" borderId="0" xfId="0" applyFont="1" applyFill="1" applyAlignment="1">
      <alignment vertical="center"/>
    </xf>
    <xf numFmtId="0" fontId="5" fillId="4" borderId="0" xfId="0" applyFont="1" applyFill="1" applyAlignment="1">
      <alignment horizontal="center" vertical="center" wrapText="1"/>
    </xf>
    <xf numFmtId="0" fontId="0" fillId="0" borderId="0" xfId="0" applyAlignment="1">
      <alignment horizontal="center" vertical="center" wrapText="1"/>
    </xf>
    <xf numFmtId="9" fontId="0" fillId="0" borderId="0" xfId="0" applyNumberFormat="1" applyAlignment="1">
      <alignment horizontal="center"/>
    </xf>
    <xf numFmtId="0" fontId="0" fillId="0" borderId="6" xfId="0" applyBorder="1"/>
    <xf numFmtId="0" fontId="0" fillId="0" borderId="7" xfId="0" applyBorder="1"/>
    <xf numFmtId="0" fontId="0" fillId="0" borderId="6" xfId="0" applyBorder="1" applyAlignment="1">
      <alignment horizontal="center" vertical="center" wrapText="1"/>
    </xf>
    <xf numFmtId="0" fontId="0" fillId="0" borderId="7" xfId="0" applyBorder="1" applyAlignment="1">
      <alignment horizontal="center" vertical="center" wrapText="1"/>
    </xf>
    <xf numFmtId="9" fontId="0" fillId="0" borderId="7" xfId="0" applyNumberFormat="1" applyBorder="1" applyAlignment="1">
      <alignment horizontal="center"/>
    </xf>
    <xf numFmtId="0" fontId="6" fillId="4" borderId="0" xfId="0" applyFont="1" applyFill="1" applyAlignment="1">
      <alignment horizontal="center" vertical="center" textRotation="90"/>
    </xf>
    <xf numFmtId="0" fontId="0" fillId="0" borderId="9" xfId="0" applyBorder="1"/>
    <xf numFmtId="0" fontId="0" fillId="4" borderId="10" xfId="0" applyFill="1" applyBorder="1"/>
    <xf numFmtId="0" fontId="0" fillId="0" borderId="0" xfId="0" applyBorder="1"/>
    <xf numFmtId="0" fontId="0" fillId="0" borderId="0" xfId="0" applyBorder="1" applyAlignment="1">
      <alignment wrapText="1"/>
    </xf>
    <xf numFmtId="0" fontId="1" fillId="0" borderId="0" xfId="0" applyFont="1" applyBorder="1" applyAlignment="1">
      <alignment wrapText="1"/>
    </xf>
    <xf numFmtId="0" fontId="0" fillId="0" borderId="0" xfId="0" applyBorder="1" applyAlignment="1">
      <alignment horizontal="left" vertical="center" wrapText="1"/>
    </xf>
    <xf numFmtId="9" fontId="0" fillId="0" borderId="0" xfId="1" applyFont="1" applyBorder="1" applyAlignment="1">
      <alignment horizontal="center"/>
    </xf>
    <xf numFmtId="0" fontId="0" fillId="0" borderId="7" xfId="0" applyBorder="1" applyAlignment="1">
      <alignment wrapText="1"/>
    </xf>
    <xf numFmtId="0" fontId="0" fillId="0" borderId="7" xfId="0" applyBorder="1" applyAlignment="1">
      <alignment horizontal="left" vertical="center" wrapText="1"/>
    </xf>
    <xf numFmtId="0" fontId="0" fillId="4" borderId="11" xfId="0" applyFill="1" applyBorder="1"/>
    <xf numFmtId="9" fontId="0" fillId="0" borderId="7" xfId="1" applyFont="1" applyBorder="1" applyAlignment="1">
      <alignment horizontal="center"/>
    </xf>
    <xf numFmtId="0" fontId="0" fillId="0" borderId="13" xfId="0" applyBorder="1"/>
    <xf numFmtId="0" fontId="0" fillId="0" borderId="13" xfId="0" applyBorder="1" applyAlignment="1">
      <alignment wrapText="1"/>
    </xf>
    <xf numFmtId="0" fontId="1" fillId="0" borderId="13" xfId="0" applyFont="1" applyBorder="1"/>
    <xf numFmtId="0" fontId="0" fillId="0" borderId="13" xfId="0" applyBorder="1" applyAlignment="1">
      <alignment horizontal="left" vertical="center" wrapText="1"/>
    </xf>
    <xf numFmtId="0" fontId="0" fillId="4" borderId="12" xfId="0" applyFill="1" applyBorder="1"/>
    <xf numFmtId="9" fontId="0" fillId="0" borderId="13" xfId="1" applyFont="1" applyBorder="1" applyAlignment="1">
      <alignment horizontal="center"/>
    </xf>
    <xf numFmtId="0" fontId="1" fillId="0" borderId="13" xfId="0" applyFont="1" applyBorder="1" applyAlignment="1">
      <alignment wrapText="1"/>
    </xf>
    <xf numFmtId="0" fontId="0" fillId="0" borderId="13" xfId="0" applyFont="1" applyBorder="1"/>
    <xf numFmtId="0" fontId="2" fillId="0" borderId="0" xfId="0" applyFont="1" applyBorder="1" applyAlignment="1">
      <alignment horizontal="left" vertical="center" wrapText="1"/>
    </xf>
    <xf numFmtId="0" fontId="0" fillId="0" borderId="0" xfId="0" quotePrefix="1" applyBorder="1"/>
    <xf numFmtId="0" fontId="2" fillId="0" borderId="7" xfId="0" applyFont="1" applyBorder="1" applyAlignment="1">
      <alignment horizontal="left" vertical="center" wrapText="1"/>
    </xf>
    <xf numFmtId="0" fontId="2" fillId="0" borderId="13" xfId="0" applyFont="1" applyBorder="1" applyAlignment="1">
      <alignment horizontal="left" wrapText="1"/>
    </xf>
    <xf numFmtId="0" fontId="0" fillId="9" borderId="13" xfId="0" applyFill="1" applyBorder="1" applyAlignment="1">
      <alignment horizontal="center" vertical="center"/>
    </xf>
    <xf numFmtId="0" fontId="2" fillId="0" borderId="0" xfId="0" applyFont="1" applyBorder="1" applyAlignment="1">
      <alignment horizontal="left" wrapText="1"/>
    </xf>
    <xf numFmtId="0" fontId="0" fillId="9" borderId="0" xfId="0" applyFill="1" applyBorder="1" applyAlignment="1">
      <alignment horizontal="center" vertical="center"/>
    </xf>
    <xf numFmtId="0" fontId="2" fillId="0" borderId="0" xfId="0" applyFont="1" applyBorder="1" applyAlignment="1">
      <alignment vertical="center" wrapText="1"/>
    </xf>
    <xf numFmtId="0" fontId="1" fillId="4" borderId="16" xfId="0" applyFont="1" applyFill="1" applyBorder="1" applyAlignment="1">
      <alignment horizontal="center" textRotation="90" wrapText="1"/>
    </xf>
    <xf numFmtId="0" fontId="2" fillId="0" borderId="9" xfId="0" applyFont="1" applyBorder="1" applyAlignment="1">
      <alignment vertical="center" wrapText="1"/>
    </xf>
    <xf numFmtId="0" fontId="1" fillId="4" borderId="16" xfId="0" applyFont="1" applyFill="1" applyBorder="1" applyAlignment="1">
      <alignment vertical="center" textRotation="90" wrapText="1"/>
    </xf>
    <xf numFmtId="0" fontId="1" fillId="0" borderId="9" xfId="0" applyFont="1" applyBorder="1"/>
    <xf numFmtId="0" fontId="1" fillId="0" borderId="9" xfId="0" applyFont="1" applyBorder="1" applyAlignment="1">
      <alignment vertical="center" textRotation="90" wrapText="1"/>
    </xf>
    <xf numFmtId="0" fontId="0" fillId="4" borderId="16" xfId="0" applyFill="1" applyBorder="1"/>
    <xf numFmtId="9" fontId="0" fillId="0" borderId="9" xfId="1" applyFont="1" applyBorder="1" applyAlignment="1">
      <alignment horizontal="center"/>
    </xf>
    <xf numFmtId="0" fontId="2" fillId="0" borderId="13" xfId="0" applyFont="1" applyBorder="1" applyAlignment="1">
      <alignment horizontal="left" vertical="center" wrapText="1"/>
    </xf>
    <xf numFmtId="0" fontId="2" fillId="0" borderId="7" xfId="0" applyFont="1" applyBorder="1" applyAlignment="1">
      <alignment wrapText="1"/>
    </xf>
    <xf numFmtId="0" fontId="1" fillId="0" borderId="7" xfId="0" applyFont="1" applyBorder="1" applyAlignment="1">
      <alignment wrapText="1"/>
    </xf>
    <xf numFmtId="0" fontId="2" fillId="0" borderId="0" xfId="0" applyFont="1" applyBorder="1" applyAlignment="1">
      <alignment wrapText="1"/>
    </xf>
    <xf numFmtId="0" fontId="1" fillId="4" borderId="16" xfId="0" applyFont="1" applyFill="1" applyBorder="1" applyAlignment="1">
      <alignment horizontal="center" vertical="center" textRotation="90" wrapText="1"/>
    </xf>
    <xf numFmtId="0" fontId="2" fillId="0" borderId="9" xfId="0" applyFont="1" applyBorder="1" applyAlignment="1">
      <alignment wrapText="1"/>
    </xf>
    <xf numFmtId="0" fontId="0" fillId="0" borderId="7" xfId="0" applyBorder="1" applyAlignment="1">
      <alignment horizontal="left" vertical="center"/>
    </xf>
    <xf numFmtId="0" fontId="2" fillId="0" borderId="13" xfId="0" applyFont="1" applyBorder="1" applyAlignment="1">
      <alignment wrapText="1"/>
    </xf>
    <xf numFmtId="0" fontId="0" fillId="9" borderId="7" xfId="0" applyFill="1" applyBorder="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center"/>
    </xf>
    <xf numFmtId="0" fontId="2" fillId="0" borderId="7" xfId="0" applyFont="1" applyBorder="1" applyAlignment="1">
      <alignment horizontal="left" wrapText="1"/>
    </xf>
    <xf numFmtId="0" fontId="0" fillId="4" borderId="0" xfId="0" applyFill="1" applyBorder="1"/>
    <xf numFmtId="0" fontId="1" fillId="4" borderId="0" xfId="0" applyFont="1" applyFill="1" applyBorder="1" applyAlignment="1">
      <alignment horizontal="center" vertical="center" textRotation="90" wrapText="1"/>
    </xf>
    <xf numFmtId="0" fontId="0" fillId="0" borderId="0" xfId="0" applyBorder="1" applyAlignment="1">
      <alignment horizontal="center" vertical="center" wrapText="1"/>
    </xf>
    <xf numFmtId="9" fontId="0" fillId="0" borderId="0" xfId="0" applyNumberFormat="1" applyBorder="1" applyAlignment="1">
      <alignment horizontal="center"/>
    </xf>
    <xf numFmtId="0" fontId="6" fillId="4" borderId="0" xfId="0" applyFont="1" applyFill="1" applyAlignment="1">
      <alignment vertical="center" textRotation="90"/>
    </xf>
    <xf numFmtId="0" fontId="1" fillId="4" borderId="11" xfId="0" applyFont="1" applyFill="1" applyBorder="1" applyAlignment="1">
      <alignment horizontal="center" textRotation="90" wrapText="1"/>
    </xf>
    <xf numFmtId="0" fontId="6" fillId="4" borderId="0" xfId="0" applyFont="1" applyFill="1" applyAlignment="1">
      <alignment horizontal="center" vertical="center" textRotation="90"/>
    </xf>
    <xf numFmtId="0" fontId="1" fillId="4" borderId="1" xfId="0" applyFont="1" applyFill="1" applyBorder="1" applyAlignment="1">
      <alignment horizontal="center" vertical="center" textRotation="90" wrapText="1"/>
    </xf>
    <xf numFmtId="0" fontId="5" fillId="4" borderId="0" xfId="0" applyFont="1" applyFill="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9" fontId="0" fillId="0" borderId="9" xfId="0" applyNumberFormat="1" applyBorder="1" applyAlignment="1">
      <alignment horizontal="center"/>
    </xf>
    <xf numFmtId="0" fontId="1" fillId="4" borderId="1" xfId="0" applyFont="1" applyFill="1" applyBorder="1" applyAlignment="1">
      <alignment horizontal="center" vertical="center" textRotation="90" wrapText="1"/>
    </xf>
    <xf numFmtId="0" fontId="6" fillId="4" borderId="0" xfId="0" applyFont="1" applyFill="1" applyAlignment="1">
      <alignment horizontal="center" vertical="center" textRotation="90"/>
    </xf>
    <xf numFmtId="0" fontId="5" fillId="4" borderId="0" xfId="0" applyFont="1" applyFill="1" applyAlignment="1">
      <alignment horizontal="center" vertical="center"/>
    </xf>
    <xf numFmtId="0" fontId="0" fillId="4" borderId="1" xfId="0" applyFill="1" applyBorder="1" applyAlignment="1">
      <alignment wrapText="1"/>
    </xf>
    <xf numFmtId="0" fontId="0" fillId="4" borderId="11" xfId="0" applyFill="1" applyBorder="1" applyAlignment="1">
      <alignment wrapText="1"/>
    </xf>
    <xf numFmtId="0" fontId="1" fillId="0" borderId="0" xfId="0" applyFont="1"/>
    <xf numFmtId="0" fontId="6" fillId="0" borderId="0" xfId="0" applyFont="1"/>
    <xf numFmtId="0" fontId="7" fillId="0" borderId="0" xfId="0" applyFont="1"/>
    <xf numFmtId="9" fontId="7" fillId="0" borderId="0" xfId="0" applyNumberFormat="1" applyFont="1"/>
    <xf numFmtId="0" fontId="0" fillId="10" borderId="0" xfId="0" applyFill="1" applyBorder="1"/>
    <xf numFmtId="0" fontId="0" fillId="10" borderId="0" xfId="0" applyFill="1" applyBorder="1" applyAlignment="1">
      <alignment horizontal="left" vertical="center" wrapText="1"/>
    </xf>
    <xf numFmtId="0" fontId="2" fillId="10" borderId="0" xfId="0" applyFont="1" applyFill="1" applyBorder="1" applyAlignment="1">
      <alignment horizontal="left" vertical="center" wrapText="1"/>
    </xf>
    <xf numFmtId="0" fontId="0" fillId="10" borderId="0" xfId="0" quotePrefix="1" applyFill="1" applyBorder="1"/>
    <xf numFmtId="0" fontId="2" fillId="10" borderId="0" xfId="0" applyFont="1" applyFill="1" applyBorder="1" applyAlignment="1">
      <alignment horizontal="left" wrapText="1"/>
    </xf>
    <xf numFmtId="0" fontId="0" fillId="12" borderId="0" xfId="0" applyFill="1" applyBorder="1" applyAlignment="1">
      <alignment horizontal="left" vertical="center" wrapText="1"/>
    </xf>
    <xf numFmtId="0" fontId="2" fillId="12" borderId="0" xfId="0" applyFont="1" applyFill="1" applyBorder="1" applyAlignment="1">
      <alignment horizontal="left" wrapText="1"/>
    </xf>
    <xf numFmtId="0" fontId="0" fillId="11" borderId="7" xfId="0" applyFill="1" applyBorder="1" applyAlignment="1">
      <alignment horizontal="left" vertical="center" wrapText="1"/>
    </xf>
    <xf numFmtId="0" fontId="2" fillId="11" borderId="7" xfId="0" applyFont="1" applyFill="1" applyBorder="1" applyAlignment="1">
      <alignment wrapText="1"/>
    </xf>
    <xf numFmtId="0" fontId="0" fillId="10" borderId="7" xfId="0" applyFill="1" applyBorder="1" applyAlignment="1">
      <alignment horizontal="left" vertical="center" wrapText="1"/>
    </xf>
    <xf numFmtId="0" fontId="2" fillId="10" borderId="7" xfId="0" applyFont="1" applyFill="1" applyBorder="1" applyAlignment="1">
      <alignment wrapText="1"/>
    </xf>
    <xf numFmtId="0" fontId="0" fillId="10" borderId="7" xfId="0" applyFill="1" applyBorder="1"/>
    <xf numFmtId="0" fontId="1" fillId="10" borderId="7" xfId="0" applyFont="1" applyFill="1" applyBorder="1" applyAlignment="1">
      <alignment wrapText="1"/>
    </xf>
    <xf numFmtId="0" fontId="0" fillId="10" borderId="7" xfId="0" applyFill="1" applyBorder="1" applyAlignment="1">
      <alignment horizontal="left" vertical="center"/>
    </xf>
    <xf numFmtId="0" fontId="2" fillId="10" borderId="7" xfId="0" applyFont="1" applyFill="1" applyBorder="1" applyAlignment="1">
      <alignment horizontal="left" vertical="center" wrapText="1"/>
    </xf>
    <xf numFmtId="0" fontId="1" fillId="10" borderId="0" xfId="0" applyFont="1" applyFill="1" applyBorder="1" applyAlignment="1">
      <alignment wrapText="1"/>
    </xf>
    <xf numFmtId="0" fontId="0" fillId="10" borderId="0" xfId="0" applyFill="1" applyBorder="1" applyAlignment="1">
      <alignment wrapText="1"/>
    </xf>
    <xf numFmtId="0" fontId="0" fillId="10" borderId="7" xfId="0" applyFill="1" applyBorder="1" applyAlignment="1">
      <alignment wrapText="1"/>
    </xf>
    <xf numFmtId="0" fontId="0" fillId="10" borderId="13" xfId="0" applyFill="1" applyBorder="1" applyAlignment="1">
      <alignment horizontal="left" vertical="center" wrapText="1"/>
    </xf>
    <xf numFmtId="0" fontId="0" fillId="10" borderId="13" xfId="0" applyFill="1" applyBorder="1"/>
    <xf numFmtId="0" fontId="2" fillId="10" borderId="13" xfId="0" applyFont="1" applyFill="1" applyBorder="1" applyAlignment="1">
      <alignment horizontal="left" wrapText="1"/>
    </xf>
    <xf numFmtId="0" fontId="2" fillId="10" borderId="0" xfId="0" applyFont="1" applyFill="1" applyBorder="1" applyAlignment="1">
      <alignment vertical="center" wrapText="1"/>
    </xf>
    <xf numFmtId="0" fontId="1" fillId="10" borderId="13" xfId="0" applyFont="1" applyFill="1" applyBorder="1" applyAlignment="1">
      <alignment wrapText="1"/>
    </xf>
    <xf numFmtId="0" fontId="0" fillId="10" borderId="13" xfId="0" applyFill="1" applyBorder="1" applyAlignment="1">
      <alignment wrapText="1"/>
    </xf>
    <xf numFmtId="0" fontId="2" fillId="10" borderId="13" xfId="0" applyFont="1" applyFill="1" applyBorder="1" applyAlignment="1">
      <alignment horizontal="left" vertical="center" wrapText="1"/>
    </xf>
    <xf numFmtId="0" fontId="1" fillId="10" borderId="13" xfId="0" applyFont="1" applyFill="1" applyBorder="1"/>
    <xf numFmtId="0" fontId="0" fillId="13" borderId="7" xfId="0" applyFill="1" applyBorder="1"/>
    <xf numFmtId="0" fontId="2" fillId="13" borderId="7" xfId="0" applyFont="1" applyFill="1" applyBorder="1" applyAlignment="1">
      <alignment horizontal="left" vertical="center" wrapText="1"/>
    </xf>
    <xf numFmtId="0" fontId="0" fillId="4" borderId="0" xfId="0" applyFill="1" applyBorder="1" applyAlignment="1">
      <alignment vertical="top"/>
    </xf>
    <xf numFmtId="0" fontId="1" fillId="4" borderId="0" xfId="0" applyFont="1" applyFill="1" applyBorder="1" applyAlignment="1">
      <alignment horizontal="center" vertical="top" textRotation="90" wrapText="1"/>
    </xf>
    <xf numFmtId="0" fontId="0" fillId="4" borderId="4" xfId="0" applyFill="1" applyBorder="1" applyAlignment="1">
      <alignment vertical="top"/>
    </xf>
    <xf numFmtId="0" fontId="0" fillId="4" borderId="5" xfId="0" applyFill="1" applyBorder="1" applyAlignment="1">
      <alignment vertical="top"/>
    </xf>
    <xf numFmtId="0" fontId="0" fillId="0" borderId="0" xfId="0" applyBorder="1" applyAlignment="1">
      <alignment vertical="top" wrapText="1"/>
    </xf>
    <xf numFmtId="0" fontId="0" fillId="0" borderId="0" xfId="0" applyBorder="1" applyAlignment="1">
      <alignment horizontal="left" vertical="top" wrapText="1"/>
    </xf>
    <xf numFmtId="0" fontId="0" fillId="4" borderId="1" xfId="0" applyFill="1" applyBorder="1" applyAlignment="1">
      <alignment vertical="top" wrapText="1"/>
    </xf>
    <xf numFmtId="0" fontId="0" fillId="4" borderId="1" xfId="0" applyFill="1" applyBorder="1" applyAlignment="1">
      <alignment vertical="top"/>
    </xf>
    <xf numFmtId="0" fontId="0" fillId="0" borderId="0" xfId="0" applyBorder="1" applyAlignment="1">
      <alignment vertical="top"/>
    </xf>
    <xf numFmtId="0" fontId="2" fillId="0" borderId="0" xfId="0" applyFont="1" applyBorder="1" applyAlignment="1">
      <alignment horizontal="left" vertical="top" wrapText="1"/>
    </xf>
    <xf numFmtId="0" fontId="0" fillId="0" borderId="7" xfId="0" applyBorder="1" applyAlignment="1">
      <alignment vertical="top" wrapText="1"/>
    </xf>
    <xf numFmtId="0" fontId="2" fillId="0" borderId="7" xfId="0" applyFont="1" applyBorder="1" applyAlignment="1">
      <alignment horizontal="left" vertical="top" wrapText="1"/>
    </xf>
    <xf numFmtId="0" fontId="0" fillId="4" borderId="11" xfId="0" applyFill="1" applyBorder="1" applyAlignment="1">
      <alignment vertical="top" wrapText="1"/>
    </xf>
    <xf numFmtId="0" fontId="0" fillId="4" borderId="11" xfId="0" applyFill="1" applyBorder="1" applyAlignment="1">
      <alignment vertical="top"/>
    </xf>
    <xf numFmtId="0" fontId="0" fillId="0" borderId="7" xfId="0" applyBorder="1" applyAlignment="1">
      <alignment vertical="top"/>
    </xf>
    <xf numFmtId="0" fontId="0" fillId="0" borderId="13" xfId="0" applyBorder="1" applyAlignment="1">
      <alignment vertical="top"/>
    </xf>
    <xf numFmtId="0" fontId="1" fillId="0" borderId="13" xfId="0" applyFont="1" applyBorder="1" applyAlignment="1">
      <alignment vertical="top"/>
    </xf>
    <xf numFmtId="0" fontId="0" fillId="0" borderId="13" xfId="0" applyBorder="1" applyAlignment="1">
      <alignment horizontal="left" vertical="top" wrapText="1"/>
    </xf>
    <xf numFmtId="0" fontId="0" fillId="4" borderId="12" xfId="0" applyFill="1" applyBorder="1" applyAlignment="1">
      <alignment vertical="top"/>
    </xf>
    <xf numFmtId="0" fontId="0" fillId="9" borderId="13" xfId="0" applyFill="1" applyBorder="1" applyAlignment="1">
      <alignment horizontal="center" vertical="top"/>
    </xf>
    <xf numFmtId="0" fontId="0" fillId="0" borderId="7" xfId="0" applyBorder="1" applyAlignment="1">
      <alignment horizontal="left" vertical="top" wrapText="1"/>
    </xf>
    <xf numFmtId="0" fontId="1" fillId="0" borderId="0" xfId="0" applyFont="1" applyBorder="1" applyAlignment="1">
      <alignment vertical="top" wrapText="1"/>
    </xf>
    <xf numFmtId="0" fontId="0" fillId="4" borderId="10" xfId="0" applyFill="1" applyBorder="1" applyAlignment="1">
      <alignment vertical="top"/>
    </xf>
    <xf numFmtId="0" fontId="0" fillId="0" borderId="13" xfId="0" applyBorder="1" applyAlignment="1">
      <alignment vertical="top" wrapText="1"/>
    </xf>
    <xf numFmtId="0" fontId="1" fillId="0" borderId="13" xfId="0" applyFont="1" applyBorder="1" applyAlignment="1">
      <alignment vertical="top" wrapText="1"/>
    </xf>
    <xf numFmtId="0" fontId="0" fillId="0" borderId="13" xfId="0" applyFont="1" applyBorder="1" applyAlignment="1">
      <alignment vertical="top"/>
    </xf>
    <xf numFmtId="0" fontId="2" fillId="0" borderId="13" xfId="0" applyFont="1" applyBorder="1" applyAlignment="1">
      <alignment horizontal="left" vertical="top" wrapText="1"/>
    </xf>
    <xf numFmtId="0" fontId="0" fillId="9" borderId="0" xfId="0" applyFill="1" applyBorder="1" applyAlignment="1">
      <alignment horizontal="center" vertical="top"/>
    </xf>
    <xf numFmtId="0" fontId="2" fillId="0" borderId="0" xfId="0" applyFont="1" applyBorder="1" applyAlignment="1">
      <alignment vertical="top" wrapText="1"/>
    </xf>
    <xf numFmtId="0" fontId="2" fillId="0" borderId="9" xfId="0" applyFont="1" applyBorder="1" applyAlignment="1">
      <alignment vertical="top" wrapText="1"/>
    </xf>
    <xf numFmtId="0" fontId="1" fillId="4" borderId="16" xfId="0" applyFont="1" applyFill="1" applyBorder="1" applyAlignment="1">
      <alignment vertical="top" textRotation="90" wrapText="1"/>
    </xf>
    <xf numFmtId="0" fontId="1" fillId="0" borderId="9" xfId="0" applyFont="1" applyBorder="1" applyAlignment="1">
      <alignment vertical="top"/>
    </xf>
    <xf numFmtId="0" fontId="1" fillId="0" borderId="9" xfId="0" applyFont="1" applyBorder="1" applyAlignment="1">
      <alignment vertical="top" textRotation="90" wrapText="1"/>
    </xf>
    <xf numFmtId="0" fontId="0" fillId="4" borderId="16" xfId="0" applyFill="1" applyBorder="1" applyAlignment="1">
      <alignment vertical="top"/>
    </xf>
    <xf numFmtId="0" fontId="0" fillId="0" borderId="9" xfId="0" applyBorder="1" applyAlignment="1">
      <alignment vertical="top"/>
    </xf>
    <xf numFmtId="0" fontId="2" fillId="0" borderId="7" xfId="0" applyFont="1" applyBorder="1" applyAlignment="1">
      <alignment vertical="top" wrapText="1"/>
    </xf>
    <xf numFmtId="0" fontId="1" fillId="0" borderId="7" xfId="0" applyFont="1" applyBorder="1" applyAlignment="1">
      <alignment vertical="top" wrapText="1"/>
    </xf>
    <xf numFmtId="0" fontId="0" fillId="0" borderId="7" xfId="0" applyBorder="1" applyAlignment="1">
      <alignment horizontal="left" vertical="top"/>
    </xf>
    <xf numFmtId="0" fontId="2" fillId="0" borderId="13" xfId="0" applyFont="1" applyBorder="1" applyAlignment="1">
      <alignment vertical="top" wrapText="1"/>
    </xf>
    <xf numFmtId="0" fontId="0" fillId="9" borderId="7" xfId="0" applyFill="1" applyBorder="1" applyAlignment="1">
      <alignment horizontal="center" vertical="top"/>
    </xf>
    <xf numFmtId="0" fontId="0" fillId="0" borderId="13" xfId="0" applyBorder="1" applyAlignment="1">
      <alignment horizontal="left" vertical="top"/>
    </xf>
    <xf numFmtId="0" fontId="0" fillId="0" borderId="0" xfId="0" applyBorder="1" applyAlignment="1">
      <alignment horizontal="left" vertical="top"/>
    </xf>
    <xf numFmtId="0" fontId="8" fillId="0" borderId="0" xfId="0" applyFont="1" applyAlignment="1">
      <alignment horizontal="center"/>
    </xf>
    <xf numFmtId="0" fontId="9" fillId="0" borderId="0" xfId="0" applyFont="1" applyAlignment="1">
      <alignment horizontal="center"/>
    </xf>
    <xf numFmtId="0" fontId="1" fillId="4" borderId="12"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wrapText="1"/>
    </xf>
    <xf numFmtId="0" fontId="1" fillId="4" borderId="11" xfId="0" applyFont="1" applyFill="1" applyBorder="1" applyAlignment="1">
      <alignment horizontal="center" vertical="center" textRotation="90" wrapText="1"/>
    </xf>
    <xf numFmtId="0" fontId="1" fillId="4" borderId="12" xfId="0" applyFont="1" applyFill="1" applyBorder="1" applyAlignment="1">
      <alignment horizontal="center" vertical="top" textRotation="90" wrapText="1"/>
    </xf>
    <xf numFmtId="0" fontId="1" fillId="4" borderId="1" xfId="0" applyFont="1" applyFill="1" applyBorder="1" applyAlignment="1">
      <alignment horizontal="center" vertical="top" textRotation="90" wrapText="1"/>
    </xf>
    <xf numFmtId="0" fontId="1" fillId="4" borderId="11" xfId="0" applyFont="1" applyFill="1" applyBorder="1" applyAlignment="1">
      <alignment horizontal="center" vertical="top" textRotation="90" wrapText="1"/>
    </xf>
    <xf numFmtId="0" fontId="1" fillId="4" borderId="14"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0" fontId="1" fillId="4" borderId="15" xfId="0" applyFont="1" applyFill="1" applyBorder="1" applyAlignment="1">
      <alignment horizontal="center" vertical="center" textRotation="90" wrapText="1"/>
    </xf>
    <xf numFmtId="0" fontId="6" fillId="4" borderId="0" xfId="0" applyFont="1" applyFill="1" applyAlignment="1">
      <alignment horizontal="center" vertical="center" textRotation="90"/>
    </xf>
    <xf numFmtId="0" fontId="1" fillId="4" borderId="10" xfId="0" applyFont="1" applyFill="1" applyBorder="1" applyAlignment="1">
      <alignment horizontal="center" vertical="center" textRotation="90" wrapText="1"/>
    </xf>
    <xf numFmtId="0" fontId="1" fillId="4" borderId="10" xfId="0" applyFont="1" applyFill="1" applyBorder="1" applyAlignment="1">
      <alignment horizontal="center" vertical="top" textRotation="90" wrapText="1"/>
    </xf>
    <xf numFmtId="0" fontId="0" fillId="5" borderId="0" xfId="0" applyFill="1" applyAlignment="1">
      <alignment horizontal="center" vertical="center" textRotation="90"/>
    </xf>
    <xf numFmtId="0" fontId="0" fillId="2" borderId="0" xfId="0" applyFill="1" applyAlignment="1">
      <alignment horizontal="center" vertical="center" textRotation="90"/>
    </xf>
    <xf numFmtId="0" fontId="0" fillId="3" borderId="0" xfId="0" applyFill="1" applyAlignment="1">
      <alignment horizontal="center" vertical="center" textRotation="90"/>
    </xf>
    <xf numFmtId="0" fontId="0" fillId="6" borderId="0" xfId="0" applyFill="1" applyAlignment="1">
      <alignment horizontal="center" vertical="center" textRotation="90"/>
    </xf>
    <xf numFmtId="0" fontId="6" fillId="4" borderId="17" xfId="0" applyFont="1" applyFill="1" applyBorder="1" applyAlignment="1">
      <alignment horizontal="center" vertical="center" textRotation="90"/>
    </xf>
    <xf numFmtId="0" fontId="1" fillId="4" borderId="2" xfId="0" applyFont="1" applyFill="1" applyBorder="1" applyAlignment="1">
      <alignment horizontal="center" vertical="center" textRotation="90" wrapText="1"/>
    </xf>
    <xf numFmtId="0" fontId="5" fillId="4" borderId="0" xfId="0" applyFont="1" applyFill="1" applyAlignment="1">
      <alignment horizontal="center" vertical="center"/>
    </xf>
    <xf numFmtId="0" fontId="1" fillId="4" borderId="4" xfId="0" applyFont="1" applyFill="1" applyBorder="1" applyAlignment="1">
      <alignment horizontal="center" vertical="center" textRotation="90" wrapText="1"/>
    </xf>
    <xf numFmtId="0" fontId="1" fillId="4" borderId="18" xfId="0" applyFont="1" applyFill="1" applyBorder="1" applyAlignment="1">
      <alignment horizontal="center" vertical="center" textRotation="90" wrapText="1"/>
    </xf>
    <xf numFmtId="0" fontId="1" fillId="4" borderId="19" xfId="0" applyFont="1" applyFill="1" applyBorder="1" applyAlignment="1">
      <alignment horizontal="center" vertical="center" textRotation="90" wrapText="1"/>
    </xf>
  </cellXfs>
  <cellStyles count="2">
    <cellStyle name="Normal" xfId="0" builtinId="0"/>
    <cellStyle name="Percent" xfId="1" builtinId="5"/>
  </cellStyles>
  <dxfs count="400">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s>
  <tableStyles count="0" defaultTableStyle="TableStyleMedium2" defaultPivotStyle="PivotStyleLight16"/>
  <colors>
    <mruColors>
      <color rgb="FFF39C12"/>
      <color rgb="FFE67E22"/>
      <color rgb="FFF1C40F"/>
      <color rgb="FF27AE60"/>
      <color rgb="FFE74C3C"/>
      <color rgb="FFFF5050"/>
      <color rgb="FF396B13"/>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CSC Implementation Percentage by Control</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Dashboard!$U$1</c:f>
              <c:strCache>
                <c:ptCount val="1"/>
                <c:pt idx="0">
                  <c:v>FY19</c:v>
                </c:pt>
              </c:strCache>
            </c:strRef>
          </c:tx>
          <c:spPr>
            <a:solidFill>
              <a:schemeClr val="accent6">
                <a:tint val="54000"/>
              </a:schemeClr>
            </a:solidFill>
            <a:ln>
              <a:noFill/>
            </a:ln>
            <a:effectLst/>
            <a:scene3d>
              <a:camera prst="orthographicFront"/>
              <a:lightRig rig="threePt" dir="t"/>
            </a:scene3d>
            <a:sp3d>
              <a:bevelT/>
            </a:sp3d>
          </c:spPr>
          <c:invertIfNegative val="0"/>
          <c:cat>
            <c:strRef>
              <c:f>Dashboard!$AA$2:$AA$21</c:f>
              <c:strCache>
                <c:ptCount val="20"/>
                <c:pt idx="0">
                  <c:v>Inventory and Control of Hardware Assets</c:v>
                </c:pt>
                <c:pt idx="1">
                  <c:v>Inventory and Control of Software Assets</c:v>
                </c:pt>
                <c:pt idx="2">
                  <c:v>Continuous Vulnerability Management</c:v>
                </c:pt>
                <c:pt idx="3">
                  <c:v>Controlled Use of Administrative Privileges</c:v>
                </c:pt>
                <c:pt idx="4">
                  <c:v>Secure Configuration for Hardware and Software</c:v>
                </c:pt>
                <c:pt idx="5">
                  <c:v>Maintenance, Monitoring, and Analysis of Audit Logs</c:v>
                </c:pt>
                <c:pt idx="6">
                  <c:v>Email and Web Browser Protections</c:v>
                </c:pt>
                <c:pt idx="7">
                  <c:v>Malware Defenses</c:v>
                </c:pt>
                <c:pt idx="8">
                  <c:v>Limitation and Control of Network Ports</c:v>
                </c:pt>
                <c:pt idx="9">
                  <c:v>Data Recovery Capability</c:v>
                </c:pt>
                <c:pt idx="10">
                  <c:v>Secure Configurations for Network Devices</c:v>
                </c:pt>
                <c:pt idx="11">
                  <c:v>Boundary Defense</c:v>
                </c:pt>
                <c:pt idx="12">
                  <c:v>Data Protection</c:v>
                </c:pt>
                <c:pt idx="13">
                  <c:v>Controlled Access Based on the Need to Know</c:v>
                </c:pt>
                <c:pt idx="14">
                  <c:v>Wireless Access Control</c:v>
                </c:pt>
                <c:pt idx="15">
                  <c:v>Account Monitoring and Control</c:v>
                </c:pt>
                <c:pt idx="16">
                  <c:v>Implement a Security Awareness and Training Program</c:v>
                </c:pt>
                <c:pt idx="17">
                  <c:v>Application Software Security</c:v>
                </c:pt>
                <c:pt idx="18">
                  <c:v>Incident Response and Management</c:v>
                </c:pt>
                <c:pt idx="19">
                  <c:v>Penetration Tests and Red Team Exercises</c:v>
                </c:pt>
              </c:strCache>
            </c:strRef>
          </c:cat>
          <c:val>
            <c:numRef>
              <c:f>Dashboard!$U$2:$U$21</c:f>
              <c:numCache>
                <c:formatCode>General</c:formatCode>
                <c:ptCount val="20"/>
                <c:pt idx="0" formatCode="0%">
                  <c:v>0.3</c:v>
                </c:pt>
                <c:pt idx="1">
                  <c:v>0</c:v>
                </c:pt>
                <c:pt idx="2" formatCode="0%">
                  <c:v>0.375</c:v>
                </c:pt>
                <c:pt idx="3" formatCode="0%">
                  <c:v>0.58333333333333337</c:v>
                </c:pt>
                <c:pt idx="4" formatCode="0%">
                  <c:v>0.25</c:v>
                </c:pt>
                <c:pt idx="5" formatCode="0%">
                  <c:v>0.5625</c:v>
                </c:pt>
                <c:pt idx="6" formatCode="0%">
                  <c:v>0.875</c:v>
                </c:pt>
                <c:pt idx="7" formatCode="0%">
                  <c:v>0.65</c:v>
                </c:pt>
                <c:pt idx="8" formatCode="0%">
                  <c:v>0.25</c:v>
                </c:pt>
                <c:pt idx="9" formatCode="0%">
                  <c:v>0.91666666666666663</c:v>
                </c:pt>
                <c:pt idx="10" formatCode="0%">
                  <c:v>0.1</c:v>
                </c:pt>
                <c:pt idx="11" formatCode="0%">
                  <c:v>0.4375</c:v>
                </c:pt>
                <c:pt idx="12" formatCode="0%">
                  <c:v>0.29166666666666669</c:v>
                </c:pt>
                <c:pt idx="13" formatCode="0%">
                  <c:v>0.7</c:v>
                </c:pt>
                <c:pt idx="14" formatCode="0%">
                  <c:v>0.35714285714285715</c:v>
                </c:pt>
                <c:pt idx="15" formatCode="0%">
                  <c:v>0.625</c:v>
                </c:pt>
                <c:pt idx="16" formatCode="0%">
                  <c:v>1</c:v>
                </c:pt>
                <c:pt idx="17" formatCode="0%">
                  <c:v>0.20833333333333334</c:v>
                </c:pt>
                <c:pt idx="18" formatCode="0%">
                  <c:v>1</c:v>
                </c:pt>
                <c:pt idx="19" formatCode="0%">
                  <c:v>0.25</c:v>
                </c:pt>
              </c:numCache>
            </c:numRef>
          </c:val>
          <c:extLst xmlns:c16r2="http://schemas.microsoft.com/office/drawing/2015/06/chart">
            <c:ext xmlns:c16="http://schemas.microsoft.com/office/drawing/2014/chart" uri="{C3380CC4-5D6E-409C-BE32-E72D297353CC}">
              <c16:uniqueId val="{00000000-821C-4190-95DD-9342B0C55513}"/>
            </c:ext>
          </c:extLst>
        </c:ser>
        <c:ser>
          <c:idx val="1"/>
          <c:order val="1"/>
          <c:tx>
            <c:strRef>
              <c:f>Dashboard!$V$1</c:f>
              <c:strCache>
                <c:ptCount val="1"/>
                <c:pt idx="0">
                  <c:v>FY20</c:v>
                </c:pt>
              </c:strCache>
            </c:strRef>
          </c:tx>
          <c:spPr>
            <a:solidFill>
              <a:schemeClr val="accent6">
                <a:tint val="77000"/>
              </a:schemeClr>
            </a:solidFill>
            <a:ln>
              <a:noFill/>
            </a:ln>
            <a:effectLst/>
            <a:scene3d>
              <a:camera prst="orthographicFront"/>
              <a:lightRig rig="threePt" dir="t"/>
            </a:scene3d>
            <a:sp3d>
              <a:bevelT/>
            </a:sp3d>
          </c:spPr>
          <c:invertIfNegative val="0"/>
          <c:cat>
            <c:strRef>
              <c:f>Dashboard!$AA$2:$AA$21</c:f>
              <c:strCache>
                <c:ptCount val="20"/>
                <c:pt idx="0">
                  <c:v>Inventory and Control of Hardware Assets</c:v>
                </c:pt>
                <c:pt idx="1">
                  <c:v>Inventory and Control of Software Assets</c:v>
                </c:pt>
                <c:pt idx="2">
                  <c:v>Continuous Vulnerability Management</c:v>
                </c:pt>
                <c:pt idx="3">
                  <c:v>Controlled Use of Administrative Privileges</c:v>
                </c:pt>
                <c:pt idx="4">
                  <c:v>Secure Configuration for Hardware and Software</c:v>
                </c:pt>
                <c:pt idx="5">
                  <c:v>Maintenance, Monitoring, and Analysis of Audit Logs</c:v>
                </c:pt>
                <c:pt idx="6">
                  <c:v>Email and Web Browser Protections</c:v>
                </c:pt>
                <c:pt idx="7">
                  <c:v>Malware Defenses</c:v>
                </c:pt>
                <c:pt idx="8">
                  <c:v>Limitation and Control of Network Ports</c:v>
                </c:pt>
                <c:pt idx="9">
                  <c:v>Data Recovery Capability</c:v>
                </c:pt>
                <c:pt idx="10">
                  <c:v>Secure Configurations for Network Devices</c:v>
                </c:pt>
                <c:pt idx="11">
                  <c:v>Boundary Defense</c:v>
                </c:pt>
                <c:pt idx="12">
                  <c:v>Data Protection</c:v>
                </c:pt>
                <c:pt idx="13">
                  <c:v>Controlled Access Based on the Need to Know</c:v>
                </c:pt>
                <c:pt idx="14">
                  <c:v>Wireless Access Control</c:v>
                </c:pt>
                <c:pt idx="15">
                  <c:v>Account Monitoring and Control</c:v>
                </c:pt>
                <c:pt idx="16">
                  <c:v>Implement a Security Awareness and Training Program</c:v>
                </c:pt>
                <c:pt idx="17">
                  <c:v>Application Software Security</c:v>
                </c:pt>
                <c:pt idx="18">
                  <c:v>Incident Response and Management</c:v>
                </c:pt>
                <c:pt idx="19">
                  <c:v>Penetration Tests and Red Team Exercises</c:v>
                </c:pt>
              </c:strCache>
            </c:strRef>
          </c:cat>
          <c:val>
            <c:numRef>
              <c:f>Dashboard!$V$2:$V$21</c:f>
              <c:numCache>
                <c:formatCode>General</c:formatCode>
                <c:ptCount val="20"/>
                <c:pt idx="0" formatCode="0%">
                  <c:v>0.6</c:v>
                </c:pt>
                <c:pt idx="1">
                  <c:v>0</c:v>
                </c:pt>
                <c:pt idx="2" formatCode="0%">
                  <c:v>0.375</c:v>
                </c:pt>
                <c:pt idx="3" formatCode="0%">
                  <c:v>0.58333333333333337</c:v>
                </c:pt>
                <c:pt idx="4" formatCode="0%">
                  <c:v>0.25</c:v>
                </c:pt>
                <c:pt idx="5" formatCode="0%">
                  <c:v>0.625</c:v>
                </c:pt>
                <c:pt idx="6" formatCode="0%">
                  <c:v>0.875</c:v>
                </c:pt>
                <c:pt idx="7" formatCode="0%">
                  <c:v>0.65</c:v>
                </c:pt>
                <c:pt idx="8" formatCode="0%">
                  <c:v>0.3125</c:v>
                </c:pt>
                <c:pt idx="9" formatCode="0%">
                  <c:v>0.91666666666666663</c:v>
                </c:pt>
                <c:pt idx="10" formatCode="0%">
                  <c:v>0.1</c:v>
                </c:pt>
                <c:pt idx="11" formatCode="0%">
                  <c:v>0.4375</c:v>
                </c:pt>
                <c:pt idx="12" formatCode="0%">
                  <c:v>0.29166666666666669</c:v>
                </c:pt>
                <c:pt idx="13" formatCode="0%">
                  <c:v>0.75</c:v>
                </c:pt>
                <c:pt idx="14" formatCode="0%">
                  <c:v>0.42857142857142855</c:v>
                </c:pt>
                <c:pt idx="15" formatCode="0%">
                  <c:v>0.66666666666666663</c:v>
                </c:pt>
                <c:pt idx="16" formatCode="0%">
                  <c:v>1</c:v>
                </c:pt>
                <c:pt idx="17" formatCode="0%">
                  <c:v>0.20833333333333334</c:v>
                </c:pt>
                <c:pt idx="18" formatCode="0%">
                  <c:v>1</c:v>
                </c:pt>
                <c:pt idx="19" formatCode="0%">
                  <c:v>0.25</c:v>
                </c:pt>
              </c:numCache>
            </c:numRef>
          </c:val>
          <c:extLst xmlns:c16r2="http://schemas.microsoft.com/office/drawing/2015/06/chart">
            <c:ext xmlns:c16="http://schemas.microsoft.com/office/drawing/2014/chart" uri="{C3380CC4-5D6E-409C-BE32-E72D297353CC}">
              <c16:uniqueId val="{00000001-821C-4190-95DD-9342B0C55513}"/>
            </c:ext>
          </c:extLst>
        </c:ser>
        <c:ser>
          <c:idx val="2"/>
          <c:order val="2"/>
          <c:tx>
            <c:strRef>
              <c:f>Dashboard!$W$1</c:f>
              <c:strCache>
                <c:ptCount val="1"/>
                <c:pt idx="0">
                  <c:v>FY21</c:v>
                </c:pt>
              </c:strCache>
            </c:strRef>
          </c:tx>
          <c:spPr>
            <a:solidFill>
              <a:schemeClr val="accent6"/>
            </a:solidFill>
            <a:ln>
              <a:noFill/>
            </a:ln>
            <a:effectLst/>
            <a:scene3d>
              <a:camera prst="orthographicFront"/>
              <a:lightRig rig="threePt" dir="t"/>
            </a:scene3d>
            <a:sp3d>
              <a:bevelT/>
            </a:sp3d>
          </c:spPr>
          <c:invertIfNegative val="0"/>
          <c:cat>
            <c:strRef>
              <c:f>Dashboard!$AA$2:$AA$21</c:f>
              <c:strCache>
                <c:ptCount val="20"/>
                <c:pt idx="0">
                  <c:v>Inventory and Control of Hardware Assets</c:v>
                </c:pt>
                <c:pt idx="1">
                  <c:v>Inventory and Control of Software Assets</c:v>
                </c:pt>
                <c:pt idx="2">
                  <c:v>Continuous Vulnerability Management</c:v>
                </c:pt>
                <c:pt idx="3">
                  <c:v>Controlled Use of Administrative Privileges</c:v>
                </c:pt>
                <c:pt idx="4">
                  <c:v>Secure Configuration for Hardware and Software</c:v>
                </c:pt>
                <c:pt idx="5">
                  <c:v>Maintenance, Monitoring, and Analysis of Audit Logs</c:v>
                </c:pt>
                <c:pt idx="6">
                  <c:v>Email and Web Browser Protections</c:v>
                </c:pt>
                <c:pt idx="7">
                  <c:v>Malware Defenses</c:v>
                </c:pt>
                <c:pt idx="8">
                  <c:v>Limitation and Control of Network Ports</c:v>
                </c:pt>
                <c:pt idx="9">
                  <c:v>Data Recovery Capability</c:v>
                </c:pt>
                <c:pt idx="10">
                  <c:v>Secure Configurations for Network Devices</c:v>
                </c:pt>
                <c:pt idx="11">
                  <c:v>Boundary Defense</c:v>
                </c:pt>
                <c:pt idx="12">
                  <c:v>Data Protection</c:v>
                </c:pt>
                <c:pt idx="13">
                  <c:v>Controlled Access Based on the Need to Know</c:v>
                </c:pt>
                <c:pt idx="14">
                  <c:v>Wireless Access Control</c:v>
                </c:pt>
                <c:pt idx="15">
                  <c:v>Account Monitoring and Control</c:v>
                </c:pt>
                <c:pt idx="16">
                  <c:v>Implement a Security Awareness and Training Program</c:v>
                </c:pt>
                <c:pt idx="17">
                  <c:v>Application Software Security</c:v>
                </c:pt>
                <c:pt idx="18">
                  <c:v>Incident Response and Management</c:v>
                </c:pt>
                <c:pt idx="19">
                  <c:v>Penetration Tests and Red Team Exercises</c:v>
                </c:pt>
              </c:strCache>
            </c:strRef>
          </c:cat>
          <c:val>
            <c:numRef>
              <c:f>Dashboard!$W$2:$W$21</c:f>
              <c:numCache>
                <c:formatCode>General</c:formatCode>
                <c:ptCount val="20"/>
                <c:pt idx="0" formatCode="0%">
                  <c:v>0.6</c:v>
                </c:pt>
                <c:pt idx="1">
                  <c:v>0</c:v>
                </c:pt>
                <c:pt idx="2" formatCode="0%">
                  <c:v>0.375</c:v>
                </c:pt>
                <c:pt idx="3" formatCode="0%">
                  <c:v>0.66666666666666663</c:v>
                </c:pt>
                <c:pt idx="4" formatCode="0%">
                  <c:v>0.25</c:v>
                </c:pt>
                <c:pt idx="5" formatCode="0%">
                  <c:v>0.625</c:v>
                </c:pt>
                <c:pt idx="6" formatCode="0%">
                  <c:v>0.875</c:v>
                </c:pt>
                <c:pt idx="7" formatCode="0%">
                  <c:v>0.65</c:v>
                </c:pt>
                <c:pt idx="8" formatCode="0%">
                  <c:v>0.3125</c:v>
                </c:pt>
                <c:pt idx="9" formatCode="0%">
                  <c:v>0.91666666666666663</c:v>
                </c:pt>
                <c:pt idx="10" formatCode="0%">
                  <c:v>0.15</c:v>
                </c:pt>
                <c:pt idx="11" formatCode="0%">
                  <c:v>0.5625</c:v>
                </c:pt>
                <c:pt idx="12" formatCode="0%">
                  <c:v>0.33333333333333331</c:v>
                </c:pt>
                <c:pt idx="13" formatCode="0%">
                  <c:v>0.8</c:v>
                </c:pt>
                <c:pt idx="14" formatCode="0%">
                  <c:v>0.42857142857142855</c:v>
                </c:pt>
                <c:pt idx="15" formatCode="0%">
                  <c:v>0.70833333333333337</c:v>
                </c:pt>
                <c:pt idx="16" formatCode="0%">
                  <c:v>1</c:v>
                </c:pt>
                <c:pt idx="17" formatCode="0%">
                  <c:v>0.20833333333333334</c:v>
                </c:pt>
                <c:pt idx="18" formatCode="0%">
                  <c:v>1</c:v>
                </c:pt>
                <c:pt idx="19" formatCode="0%">
                  <c:v>0.25</c:v>
                </c:pt>
              </c:numCache>
            </c:numRef>
          </c:val>
          <c:extLst xmlns:c16r2="http://schemas.microsoft.com/office/drawing/2015/06/chart">
            <c:ext xmlns:c16="http://schemas.microsoft.com/office/drawing/2014/chart" uri="{C3380CC4-5D6E-409C-BE32-E72D297353CC}">
              <c16:uniqueId val="{00000002-821C-4190-95DD-9342B0C55513}"/>
            </c:ext>
          </c:extLst>
        </c:ser>
        <c:ser>
          <c:idx val="3"/>
          <c:order val="3"/>
          <c:tx>
            <c:strRef>
              <c:f>Dashboard!$X$1</c:f>
              <c:strCache>
                <c:ptCount val="1"/>
                <c:pt idx="0">
                  <c:v>FY22</c:v>
                </c:pt>
              </c:strCache>
            </c:strRef>
          </c:tx>
          <c:spPr>
            <a:solidFill>
              <a:schemeClr val="accent6">
                <a:shade val="76000"/>
              </a:schemeClr>
            </a:solidFill>
            <a:ln>
              <a:noFill/>
            </a:ln>
            <a:effectLst/>
            <a:scene3d>
              <a:camera prst="orthographicFront"/>
              <a:lightRig rig="threePt" dir="t"/>
            </a:scene3d>
            <a:sp3d>
              <a:bevelT/>
            </a:sp3d>
          </c:spPr>
          <c:invertIfNegative val="0"/>
          <c:cat>
            <c:strRef>
              <c:f>Dashboard!$AA$2:$AA$21</c:f>
              <c:strCache>
                <c:ptCount val="20"/>
                <c:pt idx="0">
                  <c:v>Inventory and Control of Hardware Assets</c:v>
                </c:pt>
                <c:pt idx="1">
                  <c:v>Inventory and Control of Software Assets</c:v>
                </c:pt>
                <c:pt idx="2">
                  <c:v>Continuous Vulnerability Management</c:v>
                </c:pt>
                <c:pt idx="3">
                  <c:v>Controlled Use of Administrative Privileges</c:v>
                </c:pt>
                <c:pt idx="4">
                  <c:v>Secure Configuration for Hardware and Software</c:v>
                </c:pt>
                <c:pt idx="5">
                  <c:v>Maintenance, Monitoring, and Analysis of Audit Logs</c:v>
                </c:pt>
                <c:pt idx="6">
                  <c:v>Email and Web Browser Protections</c:v>
                </c:pt>
                <c:pt idx="7">
                  <c:v>Malware Defenses</c:v>
                </c:pt>
                <c:pt idx="8">
                  <c:v>Limitation and Control of Network Ports</c:v>
                </c:pt>
                <c:pt idx="9">
                  <c:v>Data Recovery Capability</c:v>
                </c:pt>
                <c:pt idx="10">
                  <c:v>Secure Configurations for Network Devices</c:v>
                </c:pt>
                <c:pt idx="11">
                  <c:v>Boundary Defense</c:v>
                </c:pt>
                <c:pt idx="12">
                  <c:v>Data Protection</c:v>
                </c:pt>
                <c:pt idx="13">
                  <c:v>Controlled Access Based on the Need to Know</c:v>
                </c:pt>
                <c:pt idx="14">
                  <c:v>Wireless Access Control</c:v>
                </c:pt>
                <c:pt idx="15">
                  <c:v>Account Monitoring and Control</c:v>
                </c:pt>
                <c:pt idx="16">
                  <c:v>Implement a Security Awareness and Training Program</c:v>
                </c:pt>
                <c:pt idx="17">
                  <c:v>Application Software Security</c:v>
                </c:pt>
                <c:pt idx="18">
                  <c:v>Incident Response and Management</c:v>
                </c:pt>
                <c:pt idx="19">
                  <c:v>Penetration Tests and Red Team Exercises</c:v>
                </c:pt>
              </c:strCache>
            </c:strRef>
          </c:cat>
          <c:val>
            <c:numRef>
              <c:f>Dashboard!$X$2:$X$21</c:f>
              <c:numCache>
                <c:formatCode>General</c:formatCode>
                <c:ptCount val="20"/>
                <c:pt idx="0" formatCode="0%">
                  <c:v>0.6</c:v>
                </c:pt>
                <c:pt idx="1">
                  <c:v>0</c:v>
                </c:pt>
                <c:pt idx="2" formatCode="0%">
                  <c:v>0.375</c:v>
                </c:pt>
                <c:pt idx="3" formatCode="0%">
                  <c:v>0.75</c:v>
                </c:pt>
                <c:pt idx="4" formatCode="0%">
                  <c:v>0.25</c:v>
                </c:pt>
                <c:pt idx="5" formatCode="0%">
                  <c:v>0.6875</c:v>
                </c:pt>
                <c:pt idx="6" formatCode="0%">
                  <c:v>0.875</c:v>
                </c:pt>
                <c:pt idx="7" formatCode="0%">
                  <c:v>0.65</c:v>
                </c:pt>
                <c:pt idx="8" formatCode="0%">
                  <c:v>0.375</c:v>
                </c:pt>
                <c:pt idx="9" formatCode="0%">
                  <c:v>0.91666666666666663</c:v>
                </c:pt>
                <c:pt idx="10" formatCode="0%">
                  <c:v>0.2</c:v>
                </c:pt>
                <c:pt idx="11" formatCode="0%">
                  <c:v>0.6875</c:v>
                </c:pt>
                <c:pt idx="12" formatCode="0%">
                  <c:v>0.375</c:v>
                </c:pt>
                <c:pt idx="13" formatCode="0%">
                  <c:v>0.8</c:v>
                </c:pt>
                <c:pt idx="14" formatCode="0%">
                  <c:v>0.42857142857142855</c:v>
                </c:pt>
                <c:pt idx="15" formatCode="0%">
                  <c:v>0.70833333333333337</c:v>
                </c:pt>
                <c:pt idx="16" formatCode="0%">
                  <c:v>1</c:v>
                </c:pt>
                <c:pt idx="17" formatCode="0%">
                  <c:v>0.20833333333333334</c:v>
                </c:pt>
                <c:pt idx="18" formatCode="0%">
                  <c:v>1</c:v>
                </c:pt>
                <c:pt idx="19" formatCode="0%">
                  <c:v>0.25</c:v>
                </c:pt>
              </c:numCache>
            </c:numRef>
          </c:val>
          <c:extLst xmlns:c16r2="http://schemas.microsoft.com/office/drawing/2015/06/chart">
            <c:ext xmlns:c16="http://schemas.microsoft.com/office/drawing/2014/chart" uri="{C3380CC4-5D6E-409C-BE32-E72D297353CC}">
              <c16:uniqueId val="{00000003-821C-4190-95DD-9342B0C55513}"/>
            </c:ext>
          </c:extLst>
        </c:ser>
        <c:ser>
          <c:idx val="4"/>
          <c:order val="4"/>
          <c:tx>
            <c:strRef>
              <c:f>Dashboard!$Y$1</c:f>
              <c:strCache>
                <c:ptCount val="1"/>
                <c:pt idx="0">
                  <c:v>FY23</c:v>
                </c:pt>
              </c:strCache>
            </c:strRef>
          </c:tx>
          <c:spPr>
            <a:solidFill>
              <a:schemeClr val="accent6">
                <a:shade val="53000"/>
              </a:schemeClr>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Dashboard!$AA$2:$AA$21</c:f>
              <c:strCache>
                <c:ptCount val="20"/>
                <c:pt idx="0">
                  <c:v>Inventory and Control of Hardware Assets</c:v>
                </c:pt>
                <c:pt idx="1">
                  <c:v>Inventory and Control of Software Assets</c:v>
                </c:pt>
                <c:pt idx="2">
                  <c:v>Continuous Vulnerability Management</c:v>
                </c:pt>
                <c:pt idx="3">
                  <c:v>Controlled Use of Administrative Privileges</c:v>
                </c:pt>
                <c:pt idx="4">
                  <c:v>Secure Configuration for Hardware and Software</c:v>
                </c:pt>
                <c:pt idx="5">
                  <c:v>Maintenance, Monitoring, and Analysis of Audit Logs</c:v>
                </c:pt>
                <c:pt idx="6">
                  <c:v>Email and Web Browser Protections</c:v>
                </c:pt>
                <c:pt idx="7">
                  <c:v>Malware Defenses</c:v>
                </c:pt>
                <c:pt idx="8">
                  <c:v>Limitation and Control of Network Ports</c:v>
                </c:pt>
                <c:pt idx="9">
                  <c:v>Data Recovery Capability</c:v>
                </c:pt>
                <c:pt idx="10">
                  <c:v>Secure Configurations for Network Devices</c:v>
                </c:pt>
                <c:pt idx="11">
                  <c:v>Boundary Defense</c:v>
                </c:pt>
                <c:pt idx="12">
                  <c:v>Data Protection</c:v>
                </c:pt>
                <c:pt idx="13">
                  <c:v>Controlled Access Based on the Need to Know</c:v>
                </c:pt>
                <c:pt idx="14">
                  <c:v>Wireless Access Control</c:v>
                </c:pt>
                <c:pt idx="15">
                  <c:v>Account Monitoring and Control</c:v>
                </c:pt>
                <c:pt idx="16">
                  <c:v>Implement a Security Awareness and Training Program</c:v>
                </c:pt>
                <c:pt idx="17">
                  <c:v>Application Software Security</c:v>
                </c:pt>
                <c:pt idx="18">
                  <c:v>Incident Response and Management</c:v>
                </c:pt>
                <c:pt idx="19">
                  <c:v>Penetration Tests and Red Team Exercises</c:v>
                </c:pt>
              </c:strCache>
            </c:strRef>
          </c:cat>
          <c:val>
            <c:numRef>
              <c:f>Dashboard!$Y$2:$Y$21</c:f>
              <c:numCache>
                <c:formatCode>General</c:formatCode>
                <c:ptCount val="20"/>
                <c:pt idx="0" formatCode="0%">
                  <c:v>0.6</c:v>
                </c:pt>
                <c:pt idx="1">
                  <c:v>0</c:v>
                </c:pt>
                <c:pt idx="2" formatCode="0%">
                  <c:v>0.375</c:v>
                </c:pt>
                <c:pt idx="3" formatCode="0%">
                  <c:v>0.66666666666666663</c:v>
                </c:pt>
                <c:pt idx="4" formatCode="0%">
                  <c:v>0.25</c:v>
                </c:pt>
                <c:pt idx="5" formatCode="0%">
                  <c:v>0.75</c:v>
                </c:pt>
                <c:pt idx="6" formatCode="0%">
                  <c:v>0.875</c:v>
                </c:pt>
                <c:pt idx="7" formatCode="0%">
                  <c:v>0.65</c:v>
                </c:pt>
                <c:pt idx="8" formatCode="0%">
                  <c:v>0.4375</c:v>
                </c:pt>
                <c:pt idx="9" formatCode="0%">
                  <c:v>0.91666666666666663</c:v>
                </c:pt>
                <c:pt idx="10" formatCode="0%">
                  <c:v>0.2</c:v>
                </c:pt>
                <c:pt idx="11" formatCode="0%">
                  <c:v>0.4375</c:v>
                </c:pt>
                <c:pt idx="12" formatCode="0%">
                  <c:v>0.375</c:v>
                </c:pt>
                <c:pt idx="13" formatCode="0%">
                  <c:v>0.8</c:v>
                </c:pt>
                <c:pt idx="14" formatCode="0%">
                  <c:v>0.42857142857142855</c:v>
                </c:pt>
                <c:pt idx="15" formatCode="0%">
                  <c:v>0.70833333333333337</c:v>
                </c:pt>
                <c:pt idx="16" formatCode="0%">
                  <c:v>1</c:v>
                </c:pt>
                <c:pt idx="17" formatCode="0%">
                  <c:v>0.20833333333333334</c:v>
                </c:pt>
                <c:pt idx="18" formatCode="0%">
                  <c:v>1</c:v>
                </c:pt>
                <c:pt idx="19" formatCode="0%">
                  <c:v>0.25</c:v>
                </c:pt>
              </c:numCache>
            </c:numRef>
          </c:val>
          <c:extLst xmlns:c16r2="http://schemas.microsoft.com/office/drawing/2015/06/chart">
            <c:ext xmlns:c16="http://schemas.microsoft.com/office/drawing/2014/chart" uri="{C3380CC4-5D6E-409C-BE32-E72D297353CC}">
              <c16:uniqueId val="{00000004-821C-4190-95DD-9342B0C55513}"/>
            </c:ext>
          </c:extLst>
        </c:ser>
        <c:dLbls>
          <c:showLegendKey val="0"/>
          <c:showVal val="0"/>
          <c:showCatName val="0"/>
          <c:showSerName val="0"/>
          <c:showPercent val="0"/>
          <c:showBubbleSize val="0"/>
        </c:dLbls>
        <c:gapWidth val="75"/>
        <c:overlap val="40"/>
        <c:axId val="-90804736"/>
        <c:axId val="-90796576"/>
      </c:barChart>
      <c:catAx>
        <c:axId val="-9080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796576"/>
        <c:crosses val="autoZero"/>
        <c:auto val="1"/>
        <c:lblAlgn val="ctr"/>
        <c:lblOffset val="100"/>
        <c:noMultiLvlLbl val="0"/>
      </c:catAx>
      <c:valAx>
        <c:axId val="-90796576"/>
        <c:scaling>
          <c:orientation val="minMax"/>
          <c:max val="1"/>
        </c:scaling>
        <c:delete val="0"/>
        <c:axPos val="l"/>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a:noFill/>
          </a:ln>
          <a:effectLst>
            <a:glow rad="127000">
              <a:schemeClr val="bg1">
                <a:lumMod val="50000"/>
              </a:schemeClr>
            </a:glow>
            <a:softEdge rad="38100"/>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90804736"/>
        <c:crosses val="autoZero"/>
        <c:crossBetween val="between"/>
      </c:valAx>
      <c:spPr>
        <a:noFill/>
        <a:ln>
          <a:solidFill>
            <a:schemeClr val="bg1">
              <a:lumMod val="50000"/>
            </a:schemeClr>
          </a:solidFill>
        </a:ln>
        <a:effectLst>
          <a:outerShdw blurRad="50800" dist="50800" dir="5400000" algn="ctr" rotWithShape="0">
            <a:schemeClr val="bg1">
              <a:lumMod val="50000"/>
            </a:schemeClr>
          </a:outerShdw>
        </a:effectLst>
      </c:spPr>
    </c:plotArea>
    <c:legend>
      <c:legendPos val="r"/>
      <c:layout>
        <c:manualLayout>
          <c:xMode val="edge"/>
          <c:yMode val="edge"/>
          <c:x val="1.5928036619731883E-2"/>
          <c:y val="0.43631408473400379"/>
          <c:w val="4.1162202790949474E-2"/>
          <c:h val="0.201253682523381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outerShdw blurRad="50800" dist="38100" algn="l" rotWithShape="0">
        <a:prstClr val="black">
          <a:alpha val="40000"/>
        </a:prstClr>
      </a:outerShdw>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59531</xdr:colOff>
      <xdr:row>5</xdr:row>
      <xdr:rowOff>0</xdr:rowOff>
    </xdr:from>
    <xdr:to>
      <xdr:col>18</xdr:col>
      <xdr:colOff>0</xdr:colOff>
      <xdr:row>35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is.che.org/eis/eis_team/isac/SharedDocs/Qradar/O365%20Qradar/Best%20Practices/CIS%20Critical-Security-Control-v7.0b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Dashboard"/>
      <sheetName val="CSC #1"/>
      <sheetName val="CSC #2"/>
      <sheetName val="CSC #3"/>
      <sheetName val="CSC #4"/>
      <sheetName val="CSC #5"/>
      <sheetName val="CSC #6"/>
      <sheetName val="CSC #7"/>
      <sheetName val="CSC #8"/>
      <sheetName val="CSC #9"/>
      <sheetName val="CSC #10"/>
      <sheetName val="CSC #11"/>
      <sheetName val="CSC #12"/>
      <sheetName val="CSC #13"/>
      <sheetName val="CSC #14"/>
      <sheetName val="CSC #15"/>
      <sheetName val="CSC #16"/>
      <sheetName val="CSC #17"/>
      <sheetName val="CSC #18"/>
      <sheetName val="CSC #19"/>
      <sheetName val="CSC #20"/>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3"/>
  <sheetViews>
    <sheetView zoomScaleNormal="100" workbookViewId="0">
      <selection activeCell="AA5" sqref="AA5"/>
    </sheetView>
  </sheetViews>
  <sheetFormatPr defaultRowHeight="14.4" x14ac:dyDescent="0.3"/>
  <cols>
    <col min="1" max="1" width="18" customWidth="1"/>
    <col min="2" max="18" width="8.5546875" customWidth="1"/>
    <col min="19" max="19" width="2.5546875" customWidth="1"/>
    <col min="20" max="20" width="2.44140625" customWidth="1"/>
    <col min="21" max="21" width="2.33203125" customWidth="1"/>
    <col min="22" max="23" width="2.5546875" customWidth="1"/>
    <col min="24" max="25" width="2.44140625" customWidth="1"/>
    <col min="26" max="26" width="7.6640625" bestFit="1" customWidth="1"/>
    <col min="27" max="27" width="48.88671875" bestFit="1" customWidth="1"/>
  </cols>
  <sheetData>
    <row r="1" spans="2:27" ht="52.5" customHeight="1" x14ac:dyDescent="0.55000000000000004">
      <c r="B1" s="159" t="s">
        <v>324</v>
      </c>
      <c r="C1" s="160"/>
      <c r="D1" s="160"/>
      <c r="E1" s="160"/>
      <c r="F1" s="160"/>
      <c r="G1" s="160"/>
      <c r="H1" s="160"/>
      <c r="I1" s="160"/>
      <c r="J1" s="160"/>
      <c r="K1" s="160"/>
      <c r="L1" s="160"/>
      <c r="M1" s="160"/>
      <c r="N1" s="160"/>
      <c r="O1" s="160"/>
      <c r="P1" s="160"/>
      <c r="Q1" s="160"/>
      <c r="R1" s="160"/>
      <c r="U1" s="87" t="s">
        <v>283</v>
      </c>
      <c r="V1" s="87" t="s">
        <v>320</v>
      </c>
      <c r="W1" s="87" t="s">
        <v>321</v>
      </c>
      <c r="X1" s="87" t="s">
        <v>322</v>
      </c>
      <c r="Y1" s="87" t="s">
        <v>323</v>
      </c>
    </row>
    <row r="2" spans="2:27" x14ac:dyDescent="0.3">
      <c r="U2" s="88">
        <f>'FY19'!X7</f>
        <v>0.3</v>
      </c>
      <c r="V2" s="88">
        <f>'FY20'!X7</f>
        <v>0.6</v>
      </c>
      <c r="W2" s="88">
        <f>'FY21'!X7</f>
        <v>0.6</v>
      </c>
      <c r="X2" s="88">
        <f>'FY22'!X7</f>
        <v>0.6</v>
      </c>
      <c r="Y2" s="88">
        <f>'FY23'!X7</f>
        <v>0.6</v>
      </c>
      <c r="Z2" s="86" t="s">
        <v>317</v>
      </c>
      <c r="AA2" s="85" t="s">
        <v>1</v>
      </c>
    </row>
    <row r="3" spans="2:27" x14ac:dyDescent="0.3">
      <c r="U3" s="87">
        <f>'FY19'!X37</f>
        <v>0</v>
      </c>
      <c r="V3" s="87">
        <f>'FY20'!X37</f>
        <v>0</v>
      </c>
      <c r="W3" s="87">
        <f>'FY21'!X37</f>
        <v>0</v>
      </c>
      <c r="X3" s="87">
        <f>'FY22'!X37</f>
        <v>0</v>
      </c>
      <c r="Y3" s="87">
        <f>'FY23'!X37</f>
        <v>0</v>
      </c>
      <c r="Z3" s="86" t="s">
        <v>26</v>
      </c>
      <c r="AA3" s="85" t="s">
        <v>11</v>
      </c>
    </row>
    <row r="4" spans="2:27" x14ac:dyDescent="0.3">
      <c r="U4" s="88">
        <f>'FY19'!X26</f>
        <v>0.375</v>
      </c>
      <c r="V4" s="88">
        <f>'FY20'!X26</f>
        <v>0.375</v>
      </c>
      <c r="W4" s="88">
        <f>'FY21'!X26</f>
        <v>0.375</v>
      </c>
      <c r="X4" s="88">
        <f>'FY22'!X26</f>
        <v>0.375</v>
      </c>
      <c r="Y4" s="88">
        <f>'FY23'!X26</f>
        <v>0.375</v>
      </c>
      <c r="Z4" s="86" t="s">
        <v>23</v>
      </c>
      <c r="AA4" s="85" t="s">
        <v>7</v>
      </c>
    </row>
    <row r="5" spans="2:27" x14ac:dyDescent="0.3">
      <c r="U5" s="88">
        <f>'FY19'!X59</f>
        <v>0.58333333333333337</v>
      </c>
      <c r="V5" s="88">
        <f>'FY20'!X59</f>
        <v>0.58333333333333337</v>
      </c>
      <c r="W5" s="88">
        <f>'FY21'!X59</f>
        <v>0.66666666666666663</v>
      </c>
      <c r="X5" s="88">
        <f>'FY22'!X59</f>
        <v>0.75</v>
      </c>
      <c r="Y5" s="88">
        <f>'FY23'!X59</f>
        <v>0.66666666666666663</v>
      </c>
      <c r="Z5" s="86" t="s">
        <v>32</v>
      </c>
      <c r="AA5" s="85" t="s">
        <v>33</v>
      </c>
    </row>
    <row r="6" spans="2:27" x14ac:dyDescent="0.3">
      <c r="U6" s="88">
        <f>'FY19'!X39</f>
        <v>0.25</v>
      </c>
      <c r="V6" s="88">
        <f>'FY20'!X39</f>
        <v>0.25</v>
      </c>
      <c r="W6" s="88">
        <f>'FY21'!X39</f>
        <v>0.25</v>
      </c>
      <c r="X6" s="88">
        <f>'FY22'!X39</f>
        <v>0.25</v>
      </c>
      <c r="Y6" s="88">
        <f>'FY23'!X39</f>
        <v>0.25</v>
      </c>
      <c r="Z6" s="86" t="s">
        <v>27</v>
      </c>
      <c r="AA6" s="85" t="s">
        <v>13</v>
      </c>
    </row>
    <row r="7" spans="2:27" x14ac:dyDescent="0.3">
      <c r="U7" s="88">
        <f>'FY19'!X12</f>
        <v>0.5625</v>
      </c>
      <c r="V7" s="88">
        <f>'FY20'!X12</f>
        <v>0.625</v>
      </c>
      <c r="W7" s="88">
        <f>'FY21'!X12</f>
        <v>0.625</v>
      </c>
      <c r="X7" s="88">
        <f>'FY22'!X12</f>
        <v>0.6875</v>
      </c>
      <c r="Y7" s="88">
        <f>'FY23'!X12</f>
        <v>0.75</v>
      </c>
      <c r="Z7" s="86" t="s">
        <v>20</v>
      </c>
      <c r="AA7" s="85" t="s">
        <v>3</v>
      </c>
    </row>
    <row r="8" spans="2:27" x14ac:dyDescent="0.3">
      <c r="U8" s="88">
        <f>'FY19'!X62</f>
        <v>0.875</v>
      </c>
      <c r="V8" s="88">
        <f>'FY20'!X62</f>
        <v>0.875</v>
      </c>
      <c r="W8" s="88">
        <f>'FY21'!X62</f>
        <v>0.875</v>
      </c>
      <c r="X8" s="88">
        <f>'FY22'!X62</f>
        <v>0.875</v>
      </c>
      <c r="Y8" s="88">
        <f>'FY23'!X62</f>
        <v>0.875</v>
      </c>
      <c r="Z8" s="86" t="s">
        <v>34</v>
      </c>
      <c r="AA8" s="85" t="s">
        <v>35</v>
      </c>
    </row>
    <row r="9" spans="2:27" x14ac:dyDescent="0.3">
      <c r="U9" s="88">
        <f>'FY19'!X16</f>
        <v>0.65</v>
      </c>
      <c r="V9" s="88">
        <f>'FY20'!X16</f>
        <v>0.65</v>
      </c>
      <c r="W9" s="88">
        <f>'FY21'!X16</f>
        <v>0.65</v>
      </c>
      <c r="X9" s="88">
        <f>'FY22'!X16</f>
        <v>0.65</v>
      </c>
      <c r="Y9" s="88">
        <f>'FY23'!X16</f>
        <v>0.65</v>
      </c>
      <c r="Z9" s="86" t="s">
        <v>21</v>
      </c>
      <c r="AA9" s="85" t="s">
        <v>4</v>
      </c>
    </row>
    <row r="10" spans="2:27" x14ac:dyDescent="0.3">
      <c r="U10" s="88">
        <f>'FY19'!X41</f>
        <v>0.25</v>
      </c>
      <c r="V10" s="88">
        <f>'FY20'!X41</f>
        <v>0.3125</v>
      </c>
      <c r="W10" s="88">
        <f>'FY21'!X41</f>
        <v>0.3125</v>
      </c>
      <c r="X10" s="88">
        <f>'FY22'!X41</f>
        <v>0.375</v>
      </c>
      <c r="Y10" s="88">
        <f>'FY23'!X41</f>
        <v>0.4375</v>
      </c>
      <c r="Z10" s="86" t="s">
        <v>28</v>
      </c>
      <c r="AA10" s="85" t="s">
        <v>14</v>
      </c>
    </row>
    <row r="11" spans="2:27" x14ac:dyDescent="0.3">
      <c r="U11" s="88">
        <f>'FY19'!X64</f>
        <v>0.91666666666666663</v>
      </c>
      <c r="V11" s="88">
        <f>'FY20'!X64</f>
        <v>0.91666666666666663</v>
      </c>
      <c r="W11" s="88">
        <f>'FY21'!X64</f>
        <v>0.91666666666666663</v>
      </c>
      <c r="X11" s="88">
        <f>'FY22'!X64</f>
        <v>0.91666666666666663</v>
      </c>
      <c r="Y11" s="88">
        <f>'FY23'!X64</f>
        <v>0.91666666666666663</v>
      </c>
      <c r="Z11" s="86" t="s">
        <v>318</v>
      </c>
      <c r="AA11" s="85" t="s">
        <v>37</v>
      </c>
    </row>
    <row r="12" spans="2:27" x14ac:dyDescent="0.3">
      <c r="U12" s="88">
        <f>'FY19'!X67</f>
        <v>0.1</v>
      </c>
      <c r="V12" s="88">
        <f>'FY20'!X67</f>
        <v>0.1</v>
      </c>
      <c r="W12" s="88">
        <f>'FY21'!X67</f>
        <v>0.15</v>
      </c>
      <c r="X12" s="88">
        <f>'FY22'!X67</f>
        <v>0.2</v>
      </c>
      <c r="Y12" s="88">
        <f>'FY23'!X67</f>
        <v>0.2</v>
      </c>
      <c r="Z12" s="86" t="s">
        <v>38</v>
      </c>
      <c r="AA12" s="85" t="s">
        <v>39</v>
      </c>
    </row>
    <row r="13" spans="2:27" x14ac:dyDescent="0.3">
      <c r="U13" s="88">
        <f>'FY19'!X28</f>
        <v>0.4375</v>
      </c>
      <c r="V13" s="88">
        <f>'FY20'!X28</f>
        <v>0.4375</v>
      </c>
      <c r="W13" s="88">
        <f>'FY21'!X28</f>
        <v>0.5625</v>
      </c>
      <c r="X13" s="88">
        <f>'FY22'!X28</f>
        <v>0.6875</v>
      </c>
      <c r="Y13" s="88">
        <f>'FY23'!X28</f>
        <v>0.4375</v>
      </c>
      <c r="Z13" s="86" t="s">
        <v>24</v>
      </c>
      <c r="AA13" s="85" t="s">
        <v>9</v>
      </c>
    </row>
    <row r="14" spans="2:27" x14ac:dyDescent="0.3">
      <c r="U14" s="88">
        <f>'FY19'!X32</f>
        <v>0.29166666666666669</v>
      </c>
      <c r="V14" s="88">
        <f>'FY20'!X32</f>
        <v>0.29166666666666669</v>
      </c>
      <c r="W14" s="88">
        <f>'FY21'!X32</f>
        <v>0.33333333333333331</v>
      </c>
      <c r="X14" s="88">
        <f>'FY22'!X32</f>
        <v>0.375</v>
      </c>
      <c r="Y14" s="88">
        <f>'FY23'!X32</f>
        <v>0.375</v>
      </c>
      <c r="Z14" s="86" t="s">
        <v>25</v>
      </c>
      <c r="AA14" s="85" t="s">
        <v>10</v>
      </c>
    </row>
    <row r="15" spans="2:27" x14ac:dyDescent="0.3">
      <c r="U15" s="88">
        <f>'FY19'!X21</f>
        <v>0.7</v>
      </c>
      <c r="V15" s="88">
        <f>'FY20'!X21</f>
        <v>0.75</v>
      </c>
      <c r="W15" s="88">
        <f>'FY21'!X21</f>
        <v>0.8</v>
      </c>
      <c r="X15" s="88">
        <f>'FY22'!X21</f>
        <v>0.8</v>
      </c>
      <c r="Y15" s="88">
        <f>'FY23'!X21</f>
        <v>0.8</v>
      </c>
      <c r="Z15" s="86" t="s">
        <v>22</v>
      </c>
      <c r="AA15" s="85" t="s">
        <v>5</v>
      </c>
    </row>
    <row r="16" spans="2:27" x14ac:dyDescent="0.3">
      <c r="U16" s="88">
        <f>'FY19'!X45</f>
        <v>0.35714285714285715</v>
      </c>
      <c r="V16" s="88">
        <f>'FY20'!X45</f>
        <v>0.42857142857142855</v>
      </c>
      <c r="W16" s="88">
        <f>'FY21'!X45</f>
        <v>0.42857142857142855</v>
      </c>
      <c r="X16" s="88">
        <f>'FY22'!X45</f>
        <v>0.42857142857142855</v>
      </c>
      <c r="Y16" s="88">
        <f>'FY23'!X45</f>
        <v>0.42857142857142855</v>
      </c>
      <c r="Z16" s="86" t="s">
        <v>29</v>
      </c>
      <c r="AA16" s="85" t="s">
        <v>15</v>
      </c>
    </row>
    <row r="17" spans="21:27" x14ac:dyDescent="0.3">
      <c r="U17" s="88">
        <f>'FY19'!X53</f>
        <v>0.625</v>
      </c>
      <c r="V17" s="88">
        <f>'FY20'!X53</f>
        <v>0.66666666666666663</v>
      </c>
      <c r="W17" s="88">
        <f>'FY21'!X53</f>
        <v>0.70833333333333337</v>
      </c>
      <c r="X17" s="88">
        <f>'FY22'!X53</f>
        <v>0.70833333333333337</v>
      </c>
      <c r="Y17" s="88">
        <f>'FY23'!X53</f>
        <v>0.70833333333333337</v>
      </c>
      <c r="Z17" s="86" t="s">
        <v>30</v>
      </c>
      <c r="AA17" s="85" t="s">
        <v>16</v>
      </c>
    </row>
    <row r="18" spans="21:27" x14ac:dyDescent="0.3">
      <c r="U18" s="88">
        <f>'FY19'!X72</f>
        <v>1</v>
      </c>
      <c r="V18" s="88">
        <f>'FY20'!X72</f>
        <v>1</v>
      </c>
      <c r="W18" s="88">
        <f>'FY21'!X72</f>
        <v>1</v>
      </c>
      <c r="X18" s="88">
        <f>'FY22'!X72</f>
        <v>1</v>
      </c>
      <c r="Y18" s="88">
        <f>'FY23'!X72</f>
        <v>1</v>
      </c>
      <c r="Z18" s="86" t="s">
        <v>42</v>
      </c>
      <c r="AA18" s="85" t="s">
        <v>40</v>
      </c>
    </row>
    <row r="19" spans="21:27" x14ac:dyDescent="0.3">
      <c r="U19" s="88">
        <f>'FY19'!X74</f>
        <v>0.20833333333333334</v>
      </c>
      <c r="V19" s="88">
        <f>'FY20'!X74</f>
        <v>0.20833333333333334</v>
      </c>
      <c r="W19" s="88">
        <f>'FY21'!X74</f>
        <v>0.20833333333333334</v>
      </c>
      <c r="X19" s="88">
        <f>'FY22'!X74</f>
        <v>0.20833333333333334</v>
      </c>
      <c r="Y19" s="88">
        <f>'FY23'!X74</f>
        <v>0.20833333333333334</v>
      </c>
      <c r="Z19" s="86" t="s">
        <v>43</v>
      </c>
      <c r="AA19" s="85" t="s">
        <v>41</v>
      </c>
    </row>
    <row r="20" spans="21:27" x14ac:dyDescent="0.3">
      <c r="U20" s="88">
        <f>'FY19'!X57</f>
        <v>1</v>
      </c>
      <c r="V20" s="88">
        <f>'FY20'!X57</f>
        <v>1</v>
      </c>
      <c r="W20" s="88">
        <f>'FY21'!X57</f>
        <v>1</v>
      </c>
      <c r="X20" s="88">
        <f>'FY22'!X57</f>
        <v>1</v>
      </c>
      <c r="Y20" s="88">
        <f>'FY23'!X57</f>
        <v>1</v>
      </c>
      <c r="Z20" s="86" t="s">
        <v>31</v>
      </c>
      <c r="AA20" s="85" t="s">
        <v>17</v>
      </c>
    </row>
    <row r="21" spans="21:27" x14ac:dyDescent="0.3">
      <c r="U21" s="88">
        <f>'FY19'!X80</f>
        <v>0.25</v>
      </c>
      <c r="V21" s="88">
        <f>'FY20'!X80</f>
        <v>0.25</v>
      </c>
      <c r="W21" s="88">
        <f>'FY21'!X80</f>
        <v>0.25</v>
      </c>
      <c r="X21" s="88">
        <f>'FY22'!X80</f>
        <v>0.25</v>
      </c>
      <c r="Y21" s="88">
        <f>'FY23'!X80</f>
        <v>0.25</v>
      </c>
      <c r="Z21" s="86" t="s">
        <v>319</v>
      </c>
      <c r="AA21" s="85" t="s">
        <v>45</v>
      </c>
    </row>
    <row r="22" spans="21:27" x14ac:dyDescent="0.3">
      <c r="U22" s="86"/>
      <c r="V22" s="86"/>
      <c r="W22" s="86"/>
      <c r="X22" s="86"/>
      <c r="Y22" s="86"/>
    </row>
    <row r="23" spans="21:27" x14ac:dyDescent="0.3">
      <c r="U23" s="86"/>
      <c r="V23" s="86"/>
      <c r="W23" s="86"/>
      <c r="X23" s="86"/>
      <c r="Y23" s="86"/>
    </row>
  </sheetData>
  <mergeCells count="1">
    <mergeCell ref="B1:R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view="pageBreakPreview" topLeftCell="A4" zoomScale="50" zoomScaleNormal="70" zoomScaleSheetLayoutView="50" workbookViewId="0">
      <pane ySplit="1" topLeftCell="A11" activePane="bottomLeft" state="frozen"/>
      <selection activeCell="A4" sqref="A4"/>
      <selection pane="bottomLeft" activeCell="X6" sqref="X6"/>
    </sheetView>
  </sheetViews>
  <sheetFormatPr defaultRowHeight="14.4" x14ac:dyDescent="0.3"/>
  <cols>
    <col min="1" max="1" width="7.33203125" customWidth="1"/>
    <col min="2" max="2" width="4.109375" style="1" bestFit="1" customWidth="1"/>
    <col min="3" max="3" width="17.6640625" customWidth="1"/>
    <col min="4" max="4" width="9.44140625" customWidth="1"/>
    <col min="5" max="5" width="85" customWidth="1"/>
    <col min="6" max="6" width="16.5546875" hidden="1" customWidth="1"/>
    <col min="7" max="7" width="16.33203125" hidden="1" customWidth="1"/>
    <col min="8" max="8" width="128.5546875" hidden="1" customWidth="1"/>
    <col min="9" max="9" width="53.33203125" hidden="1" customWidth="1"/>
    <col min="10" max="10" width="32.109375" hidden="1" customWidth="1"/>
    <col min="11" max="11" width="18.33203125" hidden="1" customWidth="1"/>
    <col min="12" max="12" width="31.109375" bestFit="1" customWidth="1"/>
    <col min="13" max="13" width="27.109375" customWidth="1"/>
    <col min="14" max="14" width="35.44140625" bestFit="1" customWidth="1"/>
    <col min="16" max="18" width="9.109375" customWidth="1"/>
    <col min="19" max="19" width="11.6640625" customWidth="1"/>
    <col min="22" max="22" width="46.88671875" customWidth="1"/>
    <col min="23" max="23" width="17.5546875" customWidth="1"/>
    <col min="24" max="24" width="20.5546875" customWidth="1"/>
    <col min="25" max="25" width="19.109375" customWidth="1"/>
    <col min="29" max="29" width="28.44140625" customWidth="1"/>
  </cols>
  <sheetData>
    <row r="1" spans="1:33" hidden="1" x14ac:dyDescent="0.3"/>
    <row r="2" spans="1:33" hidden="1" x14ac:dyDescent="0.3">
      <c r="K2" s="179" t="s">
        <v>283</v>
      </c>
      <c r="L2" s="179"/>
      <c r="M2" s="179"/>
      <c r="N2" s="179"/>
    </row>
    <row r="3" spans="1:33" hidden="1" x14ac:dyDescent="0.3">
      <c r="K3" s="179"/>
      <c r="L3" s="179"/>
      <c r="M3" s="179"/>
      <c r="N3" s="179"/>
    </row>
    <row r="4" spans="1:33" ht="28.8" x14ac:dyDescent="0.3">
      <c r="A4" s="10" t="s">
        <v>0</v>
      </c>
      <c r="B4" s="11"/>
      <c r="C4" s="10" t="s">
        <v>135</v>
      </c>
      <c r="D4" s="12"/>
      <c r="E4" s="12" t="s">
        <v>136</v>
      </c>
      <c r="F4" s="10" t="s">
        <v>2</v>
      </c>
      <c r="G4" s="12"/>
      <c r="H4" s="10" t="s">
        <v>281</v>
      </c>
      <c r="I4" s="10" t="s">
        <v>282</v>
      </c>
      <c r="J4" s="10" t="s">
        <v>250</v>
      </c>
      <c r="K4" s="11" t="s">
        <v>276</v>
      </c>
      <c r="L4" s="11" t="s">
        <v>277</v>
      </c>
      <c r="M4" s="13" t="s">
        <v>278</v>
      </c>
      <c r="N4" s="11" t="s">
        <v>279</v>
      </c>
      <c r="O4" s="11"/>
      <c r="P4" s="11"/>
      <c r="Q4" s="13"/>
      <c r="R4" s="11"/>
      <c r="S4" s="11"/>
      <c r="T4" s="11"/>
      <c r="U4" s="13"/>
      <c r="V4" s="11"/>
      <c r="W4" s="11"/>
      <c r="X4" s="11"/>
      <c r="Y4" s="13"/>
      <c r="Z4" s="11"/>
    </row>
    <row r="5" spans="1:33" ht="15" customHeight="1" x14ac:dyDescent="0.3">
      <c r="A5" s="173" t="s">
        <v>6</v>
      </c>
      <c r="B5" s="170" t="s">
        <v>19</v>
      </c>
      <c r="C5" s="162" t="s">
        <v>1</v>
      </c>
      <c r="D5" s="68"/>
      <c r="E5" s="117"/>
      <c r="F5" s="165" t="s">
        <v>51</v>
      </c>
      <c r="G5" s="117"/>
      <c r="H5" s="118"/>
      <c r="I5" s="119"/>
      <c r="J5" s="120"/>
      <c r="K5" s="117"/>
      <c r="L5" s="117"/>
      <c r="M5" s="117"/>
      <c r="N5" s="117"/>
      <c r="O5" s="68"/>
      <c r="P5" s="68"/>
      <c r="Q5" s="68"/>
      <c r="R5" s="68"/>
      <c r="S5" s="68"/>
      <c r="T5" s="3"/>
      <c r="U5" s="3"/>
      <c r="V5" s="3"/>
      <c r="W5" s="3"/>
      <c r="X5" s="3"/>
      <c r="Y5" s="3"/>
      <c r="Z5" s="3"/>
    </row>
    <row r="6" spans="1:33" ht="86.4" x14ac:dyDescent="0.3">
      <c r="A6" s="173"/>
      <c r="B6" s="170"/>
      <c r="C6" s="162"/>
      <c r="D6" s="24">
        <v>1.1000000000000001</v>
      </c>
      <c r="E6" s="121" t="s">
        <v>46</v>
      </c>
      <c r="F6" s="165"/>
      <c r="G6" s="121" t="s">
        <v>138</v>
      </c>
      <c r="H6" s="122" t="s">
        <v>137</v>
      </c>
      <c r="I6" s="123" t="s">
        <v>314</v>
      </c>
      <c r="J6" s="124" t="s">
        <v>289</v>
      </c>
      <c r="K6" s="125" t="s">
        <v>253</v>
      </c>
      <c r="L6" s="125" t="s">
        <v>260</v>
      </c>
      <c r="M6" s="125" t="s">
        <v>266</v>
      </c>
      <c r="N6" s="125" t="s">
        <v>271</v>
      </c>
      <c r="O6" s="24"/>
      <c r="P6" s="28">
        <f>IF(K6="No Policy",0,IF(K6="Informal Policy",0.25,IF(K6="Partial Written Policy",0.5,IF(K6="Written Policy",0.75,IF(K6="Approved Written Policy",1,"INVALID")))))</f>
        <v>0</v>
      </c>
      <c r="Q6" s="28">
        <f>IF(L6="Not Implemented",0,IF(L6="Parts of Policy Implemented",0.25,IF(L6="Implemented on Some Systems",0.5,IF(L6="Implemented on Most Systems",0.75,IF(L6="Implemented on All Systems",1,"INVALID")))))</f>
        <v>0.25</v>
      </c>
      <c r="R6" s="28">
        <f>IF(M6="Not Automated",0,IF(M6="Parts of Policy Automated",0.25,IF(M6="Automated on Some Systems",0.5,IF(M6="Automated on Most Systems",0.75,IF(M6="Automated on All Systems",1,"INVALID")))))</f>
        <v>0.25</v>
      </c>
      <c r="S6" s="28">
        <f>IF(N6="Not Reported",0,IF(N6="Parts of Policy Reported",0.25,IF(N6="Reported on Some Systems",0.5,IF(N6="Reported on Most Systems",0.75,IF(N6="Reported on All Systems",1,"INVALID")))))</f>
        <v>0</v>
      </c>
      <c r="T6" s="177" t="s">
        <v>19</v>
      </c>
      <c r="U6" s="178" t="s">
        <v>1</v>
      </c>
      <c r="V6" s="14" t="s">
        <v>284</v>
      </c>
      <c r="X6" s="15">
        <f>AVERAGE(P6:P10)</f>
        <v>0</v>
      </c>
      <c r="Y6" s="15">
        <f t="shared" ref="Y6:Y35" si="0">1-X6</f>
        <v>1</v>
      </c>
    </row>
    <row r="7" spans="1:33" ht="86.4" x14ac:dyDescent="0.3">
      <c r="A7" s="173"/>
      <c r="B7" s="170"/>
      <c r="C7" s="162"/>
      <c r="D7" s="25">
        <v>1.2</v>
      </c>
      <c r="E7" s="121" t="s">
        <v>47</v>
      </c>
      <c r="F7" s="165"/>
      <c r="G7" s="121" t="s">
        <v>139</v>
      </c>
      <c r="H7" s="122" t="s">
        <v>137</v>
      </c>
      <c r="I7" s="123" t="s">
        <v>315</v>
      </c>
      <c r="J7" s="124" t="s">
        <v>289</v>
      </c>
      <c r="K7" s="125" t="s">
        <v>253</v>
      </c>
      <c r="L7" s="125" t="s">
        <v>260</v>
      </c>
      <c r="M7" s="125" t="s">
        <v>266</v>
      </c>
      <c r="N7" s="125" t="s">
        <v>271</v>
      </c>
      <c r="O7" s="24"/>
      <c r="P7" s="28">
        <f t="shared" ref="P7:P70" si="1">IF(K7="No Policy",0,IF(K7="Informal Policy",0.25,IF(K7="Partial Written Policy",0.5,IF(K7="Written Policy",0.75,IF(K7="Approved Written Policy",1,"INVALID")))))</f>
        <v>0</v>
      </c>
      <c r="Q7" s="28">
        <f t="shared" ref="Q7:Q70" si="2">IF(L7="Not Implemented",0,IF(L7="Parts of Policy Implemented",0.25,IF(L7="Implemented on Some Systems",0.5,IF(L7="Implemented on Most Systems",0.75,IF(L7="Implemented on All Systems",1,"INVALID")))))</f>
        <v>0.25</v>
      </c>
      <c r="R7" s="28">
        <f t="shared" ref="R7:R70" si="3">IF(M7="Not Automated",0,IF(M7="Parts of Policy Automated",0.25,IF(M7="Automated on Some Systems",0.5,IF(M7="Automated on Most Systems",0.75,IF(M7="Automated on All Systems",1,"INVALID")))))</f>
        <v>0.25</v>
      </c>
      <c r="S7" s="28">
        <f t="shared" ref="S7:S70" si="4">IF(N7="Not Reported",0,IF(N7="Parts of Policy Reported",0.25,IF(N7="Reported on Some Systems",0.5,IF(N7="Reported on Most Systems",0.75,IF(N7="Reported on All Systems",1,"INVALID")))))</f>
        <v>0</v>
      </c>
      <c r="T7" s="177"/>
      <c r="U7" s="168"/>
      <c r="V7" s="14" t="s">
        <v>285</v>
      </c>
      <c r="W7" s="14"/>
      <c r="X7" s="15">
        <f>AVERAGE(Q6:Q10)</f>
        <v>0.3</v>
      </c>
      <c r="Y7" s="15">
        <f t="shared" si="0"/>
        <v>0.7</v>
      </c>
    </row>
    <row r="8" spans="1:33" ht="28.8" x14ac:dyDescent="0.3">
      <c r="A8" s="173"/>
      <c r="B8" s="170"/>
      <c r="C8" s="162"/>
      <c r="D8" s="24">
        <v>1.3</v>
      </c>
      <c r="E8" s="121" t="s">
        <v>48</v>
      </c>
      <c r="F8" s="165"/>
      <c r="G8" s="121" t="s">
        <v>141</v>
      </c>
      <c r="H8" s="121" t="s">
        <v>140</v>
      </c>
      <c r="I8" s="123" t="s">
        <v>313</v>
      </c>
      <c r="J8" s="124" t="s">
        <v>289</v>
      </c>
      <c r="K8" s="125" t="s">
        <v>253</v>
      </c>
      <c r="L8" s="125" t="s">
        <v>260</v>
      </c>
      <c r="M8" s="125" t="s">
        <v>266</v>
      </c>
      <c r="N8" s="125" t="s">
        <v>271</v>
      </c>
      <c r="O8" s="24"/>
      <c r="P8" s="28">
        <f t="shared" si="1"/>
        <v>0</v>
      </c>
      <c r="Q8" s="28">
        <f t="shared" si="2"/>
        <v>0.25</v>
      </c>
      <c r="R8" s="28">
        <f t="shared" si="3"/>
        <v>0.25</v>
      </c>
      <c r="S8" s="28">
        <f t="shared" si="4"/>
        <v>0</v>
      </c>
      <c r="T8" s="177"/>
      <c r="U8" s="168"/>
      <c r="V8" s="14" t="s">
        <v>286</v>
      </c>
      <c r="W8" s="14"/>
      <c r="X8" s="15">
        <f>AVERAGE(R6:R10)</f>
        <v>0.3</v>
      </c>
      <c r="Y8" s="15">
        <f t="shared" si="0"/>
        <v>0.7</v>
      </c>
    </row>
    <row r="9" spans="1:33" ht="100.8" x14ac:dyDescent="0.3">
      <c r="A9" s="173"/>
      <c r="B9" s="170"/>
      <c r="C9" s="162"/>
      <c r="D9" s="24">
        <v>1.4</v>
      </c>
      <c r="E9" s="121" t="s">
        <v>49</v>
      </c>
      <c r="F9" s="165"/>
      <c r="G9" s="121" t="s">
        <v>143</v>
      </c>
      <c r="H9" s="126" t="s">
        <v>142</v>
      </c>
      <c r="I9" s="123" t="s">
        <v>312</v>
      </c>
      <c r="J9" s="124" t="s">
        <v>290</v>
      </c>
      <c r="K9" s="125" t="s">
        <v>253</v>
      </c>
      <c r="L9" s="125" t="s">
        <v>261</v>
      </c>
      <c r="M9" s="125" t="s">
        <v>267</v>
      </c>
      <c r="N9" s="125" t="s">
        <v>271</v>
      </c>
      <c r="O9" s="24"/>
      <c r="P9" s="28">
        <f t="shared" si="1"/>
        <v>0</v>
      </c>
      <c r="Q9" s="28">
        <f t="shared" si="2"/>
        <v>0.5</v>
      </c>
      <c r="R9" s="28">
        <f t="shared" si="3"/>
        <v>0.5</v>
      </c>
      <c r="S9" s="28">
        <f t="shared" si="4"/>
        <v>0</v>
      </c>
      <c r="T9" s="177"/>
      <c r="U9" s="168"/>
      <c r="V9" s="14" t="s">
        <v>287</v>
      </c>
      <c r="W9" s="14"/>
      <c r="X9" s="15">
        <f>AVERAGE(S6:S10)</f>
        <v>0</v>
      </c>
      <c r="Y9" s="15">
        <f t="shared" si="0"/>
        <v>1</v>
      </c>
    </row>
    <row r="10" spans="1:33" ht="100.8" x14ac:dyDescent="0.3">
      <c r="A10" s="173"/>
      <c r="B10" s="170"/>
      <c r="C10" s="163"/>
      <c r="D10" s="17">
        <v>1.5</v>
      </c>
      <c r="E10" s="127" t="s">
        <v>50</v>
      </c>
      <c r="F10" s="166"/>
      <c r="G10" s="127" t="s">
        <v>143</v>
      </c>
      <c r="H10" s="128" t="s">
        <v>142</v>
      </c>
      <c r="I10" s="129" t="s">
        <v>316</v>
      </c>
      <c r="J10" s="130" t="s">
        <v>289</v>
      </c>
      <c r="K10" s="131" t="s">
        <v>253</v>
      </c>
      <c r="L10" s="131" t="s">
        <v>260</v>
      </c>
      <c r="M10" s="131" t="s">
        <v>266</v>
      </c>
      <c r="N10" s="131" t="s">
        <v>271</v>
      </c>
      <c r="O10" s="17"/>
      <c r="P10" s="32">
        <f t="shared" si="1"/>
        <v>0</v>
      </c>
      <c r="Q10" s="32">
        <f t="shared" si="2"/>
        <v>0.25</v>
      </c>
      <c r="R10" s="32">
        <f t="shared" si="3"/>
        <v>0.25</v>
      </c>
      <c r="S10" s="32">
        <f t="shared" si="4"/>
        <v>0</v>
      </c>
      <c r="T10" s="177"/>
      <c r="U10" s="171"/>
      <c r="V10" s="18" t="s">
        <v>288</v>
      </c>
      <c r="W10" s="19"/>
      <c r="X10" s="20">
        <f>AVERAGE(X6:X9)</f>
        <v>0.15</v>
      </c>
      <c r="Y10" s="20">
        <f t="shared" si="0"/>
        <v>0.85</v>
      </c>
      <c r="Z10" s="17"/>
      <c r="AA10" s="17"/>
      <c r="AB10" s="17"/>
      <c r="AC10" s="17"/>
      <c r="AD10" s="17"/>
      <c r="AE10" s="17"/>
      <c r="AF10" s="17"/>
      <c r="AG10" s="17"/>
    </row>
    <row r="11" spans="1:33" ht="27" customHeight="1" x14ac:dyDescent="0.3">
      <c r="A11" s="173"/>
      <c r="B11" s="170" t="s">
        <v>20</v>
      </c>
      <c r="C11" s="161" t="s">
        <v>3</v>
      </c>
      <c r="D11" s="33">
        <v>6.4</v>
      </c>
      <c r="E11" s="132" t="s">
        <v>53</v>
      </c>
      <c r="F11" s="164" t="s">
        <v>52</v>
      </c>
      <c r="G11" s="133" t="s">
        <v>57</v>
      </c>
      <c r="H11" s="134" t="s">
        <v>144</v>
      </c>
      <c r="I11" s="135" t="s">
        <v>334</v>
      </c>
      <c r="J11" s="135"/>
      <c r="K11" s="132" t="s">
        <v>253</v>
      </c>
      <c r="L11" s="132" t="s">
        <v>259</v>
      </c>
      <c r="M11" s="136" t="s">
        <v>280</v>
      </c>
      <c r="N11" s="136" t="s">
        <v>280</v>
      </c>
      <c r="O11" s="33"/>
      <c r="P11" s="38">
        <f t="shared" si="1"/>
        <v>0</v>
      </c>
      <c r="Q11" s="38">
        <f t="shared" si="2"/>
        <v>0</v>
      </c>
      <c r="R11" s="38" t="str">
        <f t="shared" si="3"/>
        <v>INVALID</v>
      </c>
      <c r="S11" s="38" t="str">
        <f t="shared" si="4"/>
        <v>INVALID</v>
      </c>
      <c r="T11" s="177" t="s">
        <v>20</v>
      </c>
      <c r="U11" s="180" t="s">
        <v>3</v>
      </c>
      <c r="V11" s="14" t="s">
        <v>284</v>
      </c>
      <c r="X11" s="15">
        <f>AVERAGE(P11:P14)</f>
        <v>0</v>
      </c>
      <c r="Y11" s="15">
        <f t="shared" si="0"/>
        <v>1</v>
      </c>
    </row>
    <row r="12" spans="1:33" ht="72" customHeight="1" x14ac:dyDescent="0.3">
      <c r="A12" s="173"/>
      <c r="B12" s="170"/>
      <c r="C12" s="162"/>
      <c r="D12" s="24">
        <v>6.5</v>
      </c>
      <c r="E12" s="121" t="s">
        <v>54</v>
      </c>
      <c r="F12" s="165"/>
      <c r="G12" s="121" t="s">
        <v>146</v>
      </c>
      <c r="H12" s="122" t="s">
        <v>145</v>
      </c>
      <c r="I12" s="124" t="s">
        <v>291</v>
      </c>
      <c r="J12" s="124" t="s">
        <v>292</v>
      </c>
      <c r="K12" s="125" t="s">
        <v>253</v>
      </c>
      <c r="L12" s="125" t="s">
        <v>262</v>
      </c>
      <c r="M12" s="125" t="s">
        <v>268</v>
      </c>
      <c r="N12" s="125" t="s">
        <v>273</v>
      </c>
      <c r="O12" s="24"/>
      <c r="P12" s="28">
        <f t="shared" si="1"/>
        <v>0</v>
      </c>
      <c r="Q12" s="28">
        <f t="shared" si="2"/>
        <v>0.75</v>
      </c>
      <c r="R12" s="28">
        <f t="shared" si="3"/>
        <v>0.75</v>
      </c>
      <c r="S12" s="28">
        <f t="shared" si="4"/>
        <v>0.5</v>
      </c>
      <c r="T12" s="177"/>
      <c r="U12" s="181"/>
      <c r="V12" s="14" t="s">
        <v>285</v>
      </c>
      <c r="W12" s="14"/>
      <c r="X12" s="15">
        <f>AVERAGE(Q11:Q14)</f>
        <v>0.5625</v>
      </c>
      <c r="Y12" s="15">
        <f t="shared" si="0"/>
        <v>0.4375</v>
      </c>
    </row>
    <row r="13" spans="1:33" ht="72" x14ac:dyDescent="0.3">
      <c r="A13" s="173"/>
      <c r="B13" s="170"/>
      <c r="C13" s="162"/>
      <c r="D13" s="24">
        <v>6.6</v>
      </c>
      <c r="E13" s="121" t="s">
        <v>55</v>
      </c>
      <c r="F13" s="165"/>
      <c r="G13" s="121" t="s">
        <v>146</v>
      </c>
      <c r="H13" s="122" t="s">
        <v>145</v>
      </c>
      <c r="I13" s="124" t="s">
        <v>291</v>
      </c>
      <c r="J13" s="124" t="s">
        <v>292</v>
      </c>
      <c r="K13" s="125"/>
      <c r="L13" s="125" t="s">
        <v>262</v>
      </c>
      <c r="M13" s="125" t="s">
        <v>268</v>
      </c>
      <c r="N13" s="125" t="s">
        <v>273</v>
      </c>
      <c r="O13" s="24"/>
      <c r="P13" s="28" t="str">
        <f t="shared" si="1"/>
        <v>INVALID</v>
      </c>
      <c r="Q13" s="28">
        <f t="shared" si="2"/>
        <v>0.75</v>
      </c>
      <c r="R13" s="28">
        <f t="shared" si="3"/>
        <v>0.75</v>
      </c>
      <c r="S13" s="28">
        <f t="shared" si="4"/>
        <v>0.5</v>
      </c>
      <c r="T13" s="177"/>
      <c r="U13" s="181"/>
      <c r="V13" s="14" t="s">
        <v>286</v>
      </c>
      <c r="W13" s="14"/>
      <c r="X13" s="15">
        <f>AVERAGE(R11:R14)</f>
        <v>0.75</v>
      </c>
      <c r="Y13" s="15">
        <f t="shared" si="0"/>
        <v>0.25</v>
      </c>
      <c r="AC13" s="14" t="s">
        <v>288</v>
      </c>
      <c r="AD13" s="14"/>
      <c r="AE13" s="15">
        <f>AVERAGE(X11:X14)</f>
        <v>0.453125</v>
      </c>
      <c r="AF13" s="15">
        <f>1-AE13</f>
        <v>0.546875</v>
      </c>
    </row>
    <row r="14" spans="1:33" ht="72" x14ac:dyDescent="0.3">
      <c r="A14" s="173"/>
      <c r="B14" s="170"/>
      <c r="C14" s="163"/>
      <c r="D14" s="17">
        <v>6.8</v>
      </c>
      <c r="E14" s="127" t="s">
        <v>56</v>
      </c>
      <c r="F14" s="166"/>
      <c r="G14" s="131" t="s">
        <v>146</v>
      </c>
      <c r="H14" s="137" t="s">
        <v>145</v>
      </c>
      <c r="I14" s="130" t="s">
        <v>291</v>
      </c>
      <c r="J14" s="130" t="s">
        <v>292</v>
      </c>
      <c r="K14" s="131"/>
      <c r="L14" s="131" t="s">
        <v>262</v>
      </c>
      <c r="M14" s="131" t="s">
        <v>268</v>
      </c>
      <c r="N14" s="131" t="s">
        <v>273</v>
      </c>
      <c r="O14" s="17"/>
      <c r="P14" s="32" t="str">
        <f t="shared" si="1"/>
        <v>INVALID</v>
      </c>
      <c r="Q14" s="32">
        <f t="shared" si="2"/>
        <v>0.75</v>
      </c>
      <c r="R14" s="32">
        <f t="shared" si="3"/>
        <v>0.75</v>
      </c>
      <c r="S14" s="32">
        <f t="shared" si="4"/>
        <v>0.5</v>
      </c>
      <c r="T14" s="177"/>
      <c r="U14" s="182"/>
      <c r="V14" s="18" t="s">
        <v>287</v>
      </c>
      <c r="W14" s="19"/>
      <c r="X14" s="20">
        <f>AVERAGE(S11:S14)</f>
        <v>0.5</v>
      </c>
      <c r="Y14" s="20">
        <f t="shared" si="0"/>
        <v>0.5</v>
      </c>
      <c r="Z14" s="17"/>
      <c r="AA14" s="17"/>
      <c r="AB14" s="17"/>
      <c r="AC14" s="17"/>
      <c r="AD14" s="17"/>
      <c r="AE14" s="17"/>
      <c r="AF14" s="17"/>
      <c r="AG14" s="17"/>
    </row>
    <row r="15" spans="1:33" ht="129.6" x14ac:dyDescent="0.3">
      <c r="A15" s="173"/>
      <c r="B15" s="170" t="s">
        <v>21</v>
      </c>
      <c r="C15" s="171" t="s">
        <v>4</v>
      </c>
      <c r="D15" s="24">
        <v>8.1</v>
      </c>
      <c r="E15" s="121" t="s">
        <v>58</v>
      </c>
      <c r="F15" s="172" t="s">
        <v>52</v>
      </c>
      <c r="G15" s="138" t="s">
        <v>152</v>
      </c>
      <c r="H15" s="122" t="s">
        <v>147</v>
      </c>
      <c r="I15" s="139" t="s">
        <v>308</v>
      </c>
      <c r="J15" s="139" t="s">
        <v>292</v>
      </c>
      <c r="K15" s="125"/>
      <c r="L15" s="125" t="s">
        <v>262</v>
      </c>
      <c r="M15" s="125" t="s">
        <v>268</v>
      </c>
      <c r="N15" s="125" t="s">
        <v>274</v>
      </c>
      <c r="O15" s="24"/>
      <c r="P15" s="28" t="str">
        <f t="shared" si="1"/>
        <v>INVALID</v>
      </c>
      <c r="Q15" s="28">
        <f t="shared" si="2"/>
        <v>0.75</v>
      </c>
      <c r="R15" s="28">
        <f t="shared" si="3"/>
        <v>0.75</v>
      </c>
      <c r="S15" s="28">
        <f t="shared" si="4"/>
        <v>0.75</v>
      </c>
      <c r="T15" s="177" t="s">
        <v>21</v>
      </c>
      <c r="U15" s="178" t="s">
        <v>4</v>
      </c>
      <c r="V15" s="14" t="s">
        <v>284</v>
      </c>
      <c r="X15" s="15" t="e">
        <f>AVERAGE(P15:P19)</f>
        <v>#DIV/0!</v>
      </c>
      <c r="Y15" s="15" t="e">
        <f t="shared" si="0"/>
        <v>#DIV/0!</v>
      </c>
    </row>
    <row r="16" spans="1:33" ht="216" x14ac:dyDescent="0.3">
      <c r="A16" s="173"/>
      <c r="B16" s="170"/>
      <c r="C16" s="162"/>
      <c r="D16" s="24">
        <v>8.1999999999999993</v>
      </c>
      <c r="E16" s="121" t="s">
        <v>59</v>
      </c>
      <c r="F16" s="165"/>
      <c r="G16" s="121" t="s">
        <v>150</v>
      </c>
      <c r="H16" s="122" t="s">
        <v>148</v>
      </c>
      <c r="I16" s="123" t="s">
        <v>326</v>
      </c>
      <c r="J16" s="124" t="s">
        <v>292</v>
      </c>
      <c r="K16" s="125"/>
      <c r="L16" s="125" t="s">
        <v>261</v>
      </c>
      <c r="M16" s="125" t="s">
        <v>267</v>
      </c>
      <c r="N16" s="125" t="s">
        <v>271</v>
      </c>
      <c r="O16" s="24"/>
      <c r="P16" s="28" t="str">
        <f t="shared" si="1"/>
        <v>INVALID</v>
      </c>
      <c r="Q16" s="28">
        <f t="shared" si="2"/>
        <v>0.5</v>
      </c>
      <c r="R16" s="28">
        <f t="shared" si="3"/>
        <v>0.5</v>
      </c>
      <c r="S16" s="28">
        <f t="shared" si="4"/>
        <v>0</v>
      </c>
      <c r="T16" s="177"/>
      <c r="U16" s="168"/>
      <c r="V16" s="14" t="s">
        <v>285</v>
      </c>
      <c r="W16" s="14"/>
      <c r="X16" s="15">
        <f>AVERAGE(Q15:Q19)</f>
        <v>0.65</v>
      </c>
      <c r="Y16" s="15">
        <f t="shared" si="0"/>
        <v>0.35</v>
      </c>
    </row>
    <row r="17" spans="1:33" ht="201.6" x14ac:dyDescent="0.3">
      <c r="A17" s="173"/>
      <c r="B17" s="170"/>
      <c r="C17" s="162"/>
      <c r="D17" s="24">
        <v>8.4</v>
      </c>
      <c r="E17" s="121" t="s">
        <v>60</v>
      </c>
      <c r="F17" s="165"/>
      <c r="G17" s="121" t="s">
        <v>151</v>
      </c>
      <c r="H17" s="122" t="s">
        <v>149</v>
      </c>
      <c r="I17" s="123" t="s">
        <v>328</v>
      </c>
      <c r="J17" s="124" t="s">
        <v>292</v>
      </c>
      <c r="K17" s="125"/>
      <c r="L17" s="125" t="s">
        <v>262</v>
      </c>
      <c r="M17" s="125" t="s">
        <v>268</v>
      </c>
      <c r="N17" s="125" t="s">
        <v>271</v>
      </c>
      <c r="O17" s="24"/>
      <c r="P17" s="28" t="str">
        <f t="shared" si="1"/>
        <v>INVALID</v>
      </c>
      <c r="Q17" s="28">
        <f t="shared" si="2"/>
        <v>0.75</v>
      </c>
      <c r="R17" s="28">
        <f t="shared" si="3"/>
        <v>0.75</v>
      </c>
      <c r="S17" s="28">
        <f t="shared" si="4"/>
        <v>0</v>
      </c>
      <c r="T17" s="177"/>
      <c r="U17" s="168"/>
      <c r="V17" s="14" t="s">
        <v>286</v>
      </c>
      <c r="W17" s="14"/>
      <c r="X17" s="15">
        <f>AVERAGE(R15:R19)</f>
        <v>0.65</v>
      </c>
      <c r="Y17" s="15">
        <f t="shared" si="0"/>
        <v>0.35</v>
      </c>
    </row>
    <row r="18" spans="1:33" ht="201.6" x14ac:dyDescent="0.3">
      <c r="A18" s="173"/>
      <c r="B18" s="170"/>
      <c r="C18" s="162"/>
      <c r="D18" s="24">
        <v>8.5</v>
      </c>
      <c r="E18" s="121" t="s">
        <v>61</v>
      </c>
      <c r="F18" s="165"/>
      <c r="G18" s="121" t="s">
        <v>151</v>
      </c>
      <c r="H18" s="122" t="s">
        <v>149</v>
      </c>
      <c r="I18" s="124" t="s">
        <v>294</v>
      </c>
      <c r="J18" s="124" t="s">
        <v>292</v>
      </c>
      <c r="K18" s="125"/>
      <c r="L18" s="125" t="s">
        <v>262</v>
      </c>
      <c r="M18" s="125" t="s">
        <v>268</v>
      </c>
      <c r="N18" s="125" t="s">
        <v>271</v>
      </c>
      <c r="O18" s="24"/>
      <c r="P18" s="28" t="str">
        <f t="shared" si="1"/>
        <v>INVALID</v>
      </c>
      <c r="Q18" s="28">
        <f t="shared" si="2"/>
        <v>0.75</v>
      </c>
      <c r="R18" s="28">
        <f t="shared" si="3"/>
        <v>0.75</v>
      </c>
      <c r="S18" s="28">
        <f t="shared" si="4"/>
        <v>0</v>
      </c>
      <c r="T18" s="177"/>
      <c r="U18" s="168"/>
      <c r="V18" s="14" t="s">
        <v>287</v>
      </c>
      <c r="W18" s="14"/>
      <c r="X18" s="15">
        <f>AVERAGE(S15:S19)</f>
        <v>0.15</v>
      </c>
      <c r="Y18" s="15">
        <f t="shared" si="0"/>
        <v>0.85</v>
      </c>
    </row>
    <row r="19" spans="1:33" ht="216" x14ac:dyDescent="0.3">
      <c r="A19" s="173"/>
      <c r="B19" s="170"/>
      <c r="C19" s="163"/>
      <c r="D19" s="17">
        <v>8.6</v>
      </c>
      <c r="E19" s="127" t="s">
        <v>62</v>
      </c>
      <c r="F19" s="166"/>
      <c r="G19" s="127" t="s">
        <v>150</v>
      </c>
      <c r="H19" s="137" t="s">
        <v>148</v>
      </c>
      <c r="I19" s="130" t="s">
        <v>294</v>
      </c>
      <c r="J19" s="130" t="s">
        <v>292</v>
      </c>
      <c r="K19" s="131"/>
      <c r="L19" s="131" t="s">
        <v>261</v>
      </c>
      <c r="M19" s="131" t="s">
        <v>267</v>
      </c>
      <c r="N19" s="131" t="s">
        <v>271</v>
      </c>
      <c r="O19" s="17"/>
      <c r="P19" s="32" t="str">
        <f t="shared" si="1"/>
        <v>INVALID</v>
      </c>
      <c r="Q19" s="32">
        <f t="shared" si="2"/>
        <v>0.5</v>
      </c>
      <c r="R19" s="32">
        <f t="shared" si="3"/>
        <v>0.5</v>
      </c>
      <c r="S19" s="32">
        <f t="shared" si="4"/>
        <v>0</v>
      </c>
      <c r="T19" s="177"/>
      <c r="U19" s="171"/>
      <c r="V19" s="18" t="s">
        <v>288</v>
      </c>
      <c r="W19" s="19"/>
      <c r="X19" s="20" t="e">
        <f>AVERAGE(X15:X18)</f>
        <v>#DIV/0!</v>
      </c>
      <c r="Y19" s="20" t="e">
        <f t="shared" si="0"/>
        <v>#DIV/0!</v>
      </c>
    </row>
    <row r="20" spans="1:33" ht="45" customHeight="1" x14ac:dyDescent="0.3">
      <c r="A20" s="173"/>
      <c r="B20" s="170" t="s">
        <v>22</v>
      </c>
      <c r="C20" s="161" t="s">
        <v>5</v>
      </c>
      <c r="D20" s="33">
        <v>14.3</v>
      </c>
      <c r="E20" s="140" t="s">
        <v>64</v>
      </c>
      <c r="F20" s="164" t="s">
        <v>63</v>
      </c>
      <c r="G20" s="133" t="s">
        <v>162</v>
      </c>
      <c r="H20" s="134" t="s">
        <v>154</v>
      </c>
      <c r="I20" s="135" t="s">
        <v>295</v>
      </c>
      <c r="J20" s="135" t="s">
        <v>296</v>
      </c>
      <c r="K20" s="132"/>
      <c r="L20" s="132" t="s">
        <v>263</v>
      </c>
      <c r="M20" s="132" t="s">
        <v>269</v>
      </c>
      <c r="N20" s="132"/>
      <c r="O20" s="33"/>
      <c r="P20" s="38" t="str">
        <f t="shared" si="1"/>
        <v>INVALID</v>
      </c>
      <c r="Q20" s="38">
        <f t="shared" si="2"/>
        <v>1</v>
      </c>
      <c r="R20" s="38">
        <f t="shared" si="3"/>
        <v>1</v>
      </c>
      <c r="S20" s="38" t="str">
        <f t="shared" si="4"/>
        <v>INVALID</v>
      </c>
      <c r="T20" s="177" t="s">
        <v>22</v>
      </c>
      <c r="U20" s="178" t="s">
        <v>5</v>
      </c>
      <c r="V20" s="14" t="s">
        <v>284</v>
      </c>
      <c r="X20" s="15" t="e">
        <f>AVERAGE(P20:P24)</f>
        <v>#DIV/0!</v>
      </c>
      <c r="Y20" s="15" t="e">
        <f t="shared" si="0"/>
        <v>#DIV/0!</v>
      </c>
    </row>
    <row r="21" spans="1:33" ht="43.2" customHeight="1" x14ac:dyDescent="0.3">
      <c r="A21" s="173"/>
      <c r="B21" s="170"/>
      <c r="C21" s="162"/>
      <c r="D21" s="24">
        <v>14.4</v>
      </c>
      <c r="E21" s="121" t="s">
        <v>65</v>
      </c>
      <c r="F21" s="165"/>
      <c r="G21" s="121" t="s">
        <v>161</v>
      </c>
      <c r="H21" s="122" t="s">
        <v>153</v>
      </c>
      <c r="I21" s="124"/>
      <c r="J21" s="124"/>
      <c r="K21" s="125"/>
      <c r="L21" s="125" t="s">
        <v>262</v>
      </c>
      <c r="M21" s="125" t="s">
        <v>265</v>
      </c>
      <c r="N21" s="125"/>
      <c r="O21" s="24"/>
      <c r="P21" s="28" t="str">
        <f t="shared" si="1"/>
        <v>INVALID</v>
      </c>
      <c r="Q21" s="28">
        <f t="shared" si="2"/>
        <v>0.75</v>
      </c>
      <c r="R21" s="28">
        <f t="shared" si="3"/>
        <v>0</v>
      </c>
      <c r="S21" s="28" t="str">
        <f t="shared" si="4"/>
        <v>INVALID</v>
      </c>
      <c r="T21" s="177"/>
      <c r="U21" s="168"/>
      <c r="V21" s="14" t="s">
        <v>285</v>
      </c>
      <c r="W21" s="14"/>
      <c r="X21" s="15">
        <f>AVERAGE(Q20:Q24)</f>
        <v>0.7</v>
      </c>
      <c r="Y21" s="15">
        <f t="shared" si="0"/>
        <v>0.30000000000000004</v>
      </c>
    </row>
    <row r="22" spans="1:33" ht="57.6" x14ac:dyDescent="0.3">
      <c r="A22" s="173"/>
      <c r="B22" s="170"/>
      <c r="C22" s="162"/>
      <c r="D22" s="24">
        <v>14.6</v>
      </c>
      <c r="E22" s="121" t="s">
        <v>66</v>
      </c>
      <c r="F22" s="165"/>
      <c r="G22" s="121" t="s">
        <v>160</v>
      </c>
      <c r="H22" s="122" t="s">
        <v>155</v>
      </c>
      <c r="I22" s="124"/>
      <c r="J22" s="124"/>
      <c r="K22" s="125"/>
      <c r="L22" s="125" t="s">
        <v>262</v>
      </c>
      <c r="M22" s="125" t="s">
        <v>265</v>
      </c>
      <c r="N22" s="125"/>
      <c r="O22" s="24"/>
      <c r="P22" s="28" t="str">
        <f t="shared" si="1"/>
        <v>INVALID</v>
      </c>
      <c r="Q22" s="28">
        <f t="shared" si="2"/>
        <v>0.75</v>
      </c>
      <c r="R22" s="28">
        <f t="shared" si="3"/>
        <v>0</v>
      </c>
      <c r="S22" s="28" t="str">
        <f t="shared" si="4"/>
        <v>INVALID</v>
      </c>
      <c r="T22" s="177"/>
      <c r="U22" s="168"/>
      <c r="V22" s="14" t="s">
        <v>286</v>
      </c>
      <c r="W22" s="14"/>
      <c r="X22" s="15">
        <f>AVERAGE(R20:R24)</f>
        <v>0.2</v>
      </c>
      <c r="Y22" s="15">
        <f t="shared" si="0"/>
        <v>0.8</v>
      </c>
    </row>
    <row r="23" spans="1:33" ht="57.6" x14ac:dyDescent="0.3">
      <c r="A23" s="173"/>
      <c r="B23" s="170"/>
      <c r="C23" s="162"/>
      <c r="D23" s="24">
        <v>14.8</v>
      </c>
      <c r="E23" s="121" t="s">
        <v>67</v>
      </c>
      <c r="F23" s="165"/>
      <c r="G23" s="125" t="s">
        <v>159</v>
      </c>
      <c r="H23" s="122" t="s">
        <v>157</v>
      </c>
      <c r="I23" s="124"/>
      <c r="J23" s="124"/>
      <c r="K23" s="125"/>
      <c r="L23" s="125" t="s">
        <v>261</v>
      </c>
      <c r="M23" s="125" t="s">
        <v>265</v>
      </c>
      <c r="N23" s="125"/>
      <c r="O23" s="24"/>
      <c r="P23" s="28" t="str">
        <f t="shared" si="1"/>
        <v>INVALID</v>
      </c>
      <c r="Q23" s="28">
        <f t="shared" si="2"/>
        <v>0.5</v>
      </c>
      <c r="R23" s="28">
        <f t="shared" si="3"/>
        <v>0</v>
      </c>
      <c r="S23" s="28" t="str">
        <f t="shared" si="4"/>
        <v>INVALID</v>
      </c>
      <c r="T23" s="177"/>
      <c r="U23" s="168"/>
      <c r="V23" s="14" t="s">
        <v>287</v>
      </c>
      <c r="W23" s="14"/>
      <c r="X23" s="15" t="e">
        <f>AVERAGE(S20:S24)</f>
        <v>#DIV/0!</v>
      </c>
      <c r="Y23" s="15" t="e">
        <f t="shared" si="0"/>
        <v>#DIV/0!</v>
      </c>
    </row>
    <row r="24" spans="1:33" ht="28.8" x14ac:dyDescent="0.3">
      <c r="A24" s="173"/>
      <c r="B24" s="170"/>
      <c r="C24" s="163"/>
      <c r="D24" s="17">
        <v>14.9</v>
      </c>
      <c r="E24" s="127" t="s">
        <v>68</v>
      </c>
      <c r="F24" s="166"/>
      <c r="G24" s="131" t="s">
        <v>158</v>
      </c>
      <c r="H24" s="137" t="s">
        <v>156</v>
      </c>
      <c r="I24" s="130" t="s">
        <v>335</v>
      </c>
      <c r="J24" s="130"/>
      <c r="K24" s="131"/>
      <c r="L24" s="131" t="s">
        <v>261</v>
      </c>
      <c r="M24" s="131" t="s">
        <v>265</v>
      </c>
      <c r="N24" s="131"/>
      <c r="O24" s="17"/>
      <c r="P24" s="32" t="str">
        <f t="shared" si="1"/>
        <v>INVALID</v>
      </c>
      <c r="Q24" s="32">
        <f t="shared" si="2"/>
        <v>0.5</v>
      </c>
      <c r="R24" s="32">
        <f t="shared" si="3"/>
        <v>0</v>
      </c>
      <c r="S24" s="32" t="str">
        <f t="shared" si="4"/>
        <v>INVALID</v>
      </c>
      <c r="T24" s="177"/>
      <c r="U24" s="171"/>
      <c r="V24" s="18" t="s">
        <v>288</v>
      </c>
      <c r="W24" s="19"/>
      <c r="X24" s="20" t="e">
        <f>AVERAGE(X20:X23)</f>
        <v>#DIV/0!</v>
      </c>
      <c r="Y24" s="20" t="e">
        <f t="shared" si="0"/>
        <v>#DIV/0!</v>
      </c>
    </row>
    <row r="25" spans="1:33" ht="45" customHeight="1" x14ac:dyDescent="0.3">
      <c r="A25" s="174" t="s">
        <v>8</v>
      </c>
      <c r="B25" s="170" t="s">
        <v>23</v>
      </c>
      <c r="C25" s="161" t="s">
        <v>7</v>
      </c>
      <c r="D25" s="33">
        <v>3.1</v>
      </c>
      <c r="E25" s="140" t="s">
        <v>69</v>
      </c>
      <c r="F25" s="164" t="s">
        <v>71</v>
      </c>
      <c r="G25" s="141" t="s">
        <v>165</v>
      </c>
      <c r="H25" s="134" t="s">
        <v>163</v>
      </c>
      <c r="I25" s="135" t="s">
        <v>297</v>
      </c>
      <c r="J25" s="135" t="s">
        <v>292</v>
      </c>
      <c r="K25" s="132"/>
      <c r="L25" s="132" t="s">
        <v>261</v>
      </c>
      <c r="M25" s="132" t="s">
        <v>267</v>
      </c>
      <c r="N25" s="132" t="s">
        <v>271</v>
      </c>
      <c r="O25" s="33"/>
      <c r="P25" s="38" t="str">
        <f t="shared" si="1"/>
        <v>INVALID</v>
      </c>
      <c r="Q25" s="38">
        <f t="shared" si="2"/>
        <v>0.5</v>
      </c>
      <c r="R25" s="38">
        <f t="shared" si="3"/>
        <v>0.5</v>
      </c>
      <c r="S25" s="38">
        <f t="shared" si="4"/>
        <v>0</v>
      </c>
      <c r="T25" s="177" t="s">
        <v>23</v>
      </c>
      <c r="U25" s="178" t="s">
        <v>7</v>
      </c>
      <c r="V25" s="70" t="s">
        <v>284</v>
      </c>
      <c r="W25" s="24"/>
      <c r="X25" s="71" t="e">
        <f>AVERAGE(P25:P26)</f>
        <v>#DIV/0!</v>
      </c>
      <c r="Y25" s="71" t="e">
        <f t="shared" si="0"/>
        <v>#DIV/0!</v>
      </c>
    </row>
    <row r="26" spans="1:33" ht="34.5" customHeight="1" x14ac:dyDescent="0.3">
      <c r="A26" s="174"/>
      <c r="B26" s="170"/>
      <c r="C26" s="163"/>
      <c r="D26" s="17">
        <v>3.7</v>
      </c>
      <c r="E26" s="127" t="s">
        <v>70</v>
      </c>
      <c r="F26" s="166"/>
      <c r="G26" s="127" t="s">
        <v>165</v>
      </c>
      <c r="H26" s="137" t="s">
        <v>164</v>
      </c>
      <c r="I26" s="130" t="s">
        <v>297</v>
      </c>
      <c r="J26" s="130" t="s">
        <v>292</v>
      </c>
      <c r="K26" s="131"/>
      <c r="L26" s="131" t="s">
        <v>260</v>
      </c>
      <c r="M26" s="131" t="s">
        <v>265</v>
      </c>
      <c r="N26" s="131"/>
      <c r="O26" s="17"/>
      <c r="P26" s="32" t="str">
        <f t="shared" si="1"/>
        <v>INVALID</v>
      </c>
      <c r="Q26" s="32">
        <f t="shared" si="2"/>
        <v>0.25</v>
      </c>
      <c r="R26" s="32">
        <f t="shared" si="3"/>
        <v>0</v>
      </c>
      <c r="S26" s="32" t="str">
        <f t="shared" si="4"/>
        <v>INVALID</v>
      </c>
      <c r="T26" s="177"/>
      <c r="U26" s="171"/>
      <c r="V26" s="19" t="s">
        <v>285</v>
      </c>
      <c r="W26" s="19"/>
      <c r="X26" s="20">
        <f>AVERAGE(Q25:Q26)</f>
        <v>0.375</v>
      </c>
      <c r="Y26" s="20">
        <f t="shared" si="0"/>
        <v>0.625</v>
      </c>
    </row>
    <row r="27" spans="1:33" ht="34.5" customHeight="1" x14ac:dyDescent="0.3">
      <c r="A27" s="174"/>
      <c r="B27" s="170" t="s">
        <v>24</v>
      </c>
      <c r="C27" s="161" t="s">
        <v>9</v>
      </c>
      <c r="D27" s="33">
        <v>12.8</v>
      </c>
      <c r="E27" s="142" t="s">
        <v>73</v>
      </c>
      <c r="F27" s="164" t="s">
        <v>72</v>
      </c>
      <c r="G27" s="133" t="s">
        <v>171</v>
      </c>
      <c r="H27" s="134" t="s">
        <v>166</v>
      </c>
      <c r="I27" s="135" t="s">
        <v>298</v>
      </c>
      <c r="J27" s="135" t="s">
        <v>296</v>
      </c>
      <c r="K27" s="132"/>
      <c r="L27" s="132" t="s">
        <v>263</v>
      </c>
      <c r="M27" s="132" t="s">
        <v>269</v>
      </c>
      <c r="N27" s="132"/>
      <c r="O27" s="33"/>
      <c r="P27" s="38" t="str">
        <f t="shared" si="1"/>
        <v>INVALID</v>
      </c>
      <c r="Q27" s="38">
        <f t="shared" si="2"/>
        <v>1</v>
      </c>
      <c r="R27" s="38">
        <f t="shared" si="3"/>
        <v>1</v>
      </c>
      <c r="S27" s="38" t="str">
        <f t="shared" si="4"/>
        <v>INVALID</v>
      </c>
      <c r="T27" s="72"/>
      <c r="U27" s="162" t="s">
        <v>9</v>
      </c>
      <c r="V27" s="70" t="s">
        <v>284</v>
      </c>
      <c r="W27" s="24"/>
      <c r="X27" s="71" t="e">
        <f>AVERAGE(P27:P30)</f>
        <v>#DIV/0!</v>
      </c>
      <c r="Y27" s="71" t="e">
        <f t="shared" si="0"/>
        <v>#DIV/0!</v>
      </c>
    </row>
    <row r="28" spans="1:33" ht="57.6" x14ac:dyDescent="0.3">
      <c r="A28" s="174"/>
      <c r="B28" s="170"/>
      <c r="C28" s="162"/>
      <c r="D28" s="24">
        <v>12.9</v>
      </c>
      <c r="E28" s="126" t="s">
        <v>74</v>
      </c>
      <c r="F28" s="165"/>
      <c r="G28" s="125" t="s">
        <v>170</v>
      </c>
      <c r="H28" s="122" t="s">
        <v>167</v>
      </c>
      <c r="I28" s="124" t="s">
        <v>345</v>
      </c>
      <c r="J28" s="124"/>
      <c r="K28" s="125"/>
      <c r="L28" s="125" t="s">
        <v>259</v>
      </c>
      <c r="M28" s="125" t="s">
        <v>265</v>
      </c>
      <c r="N28" s="125"/>
      <c r="O28" s="24"/>
      <c r="P28" s="28" t="str">
        <f t="shared" si="1"/>
        <v>INVALID</v>
      </c>
      <c r="Q28" s="28">
        <f t="shared" si="2"/>
        <v>0</v>
      </c>
      <c r="R28" s="28">
        <f t="shared" si="3"/>
        <v>0</v>
      </c>
      <c r="S28" s="28" t="str">
        <f t="shared" si="4"/>
        <v>INVALID</v>
      </c>
      <c r="T28" s="72" t="s">
        <v>24</v>
      </c>
      <c r="U28" s="162"/>
      <c r="V28" s="70" t="s">
        <v>285</v>
      </c>
      <c r="W28" s="70"/>
      <c r="X28" s="71">
        <f>AVERAGE(Q27:Q30)</f>
        <v>0.4375</v>
      </c>
      <c r="Y28" s="71">
        <f t="shared" si="0"/>
        <v>0.5625</v>
      </c>
    </row>
    <row r="29" spans="1:33" ht="57.6" x14ac:dyDescent="0.3">
      <c r="A29" s="174"/>
      <c r="B29" s="170"/>
      <c r="C29" s="162"/>
      <c r="D29" s="42" t="s">
        <v>77</v>
      </c>
      <c r="E29" s="126" t="s">
        <v>75</v>
      </c>
      <c r="F29" s="165"/>
      <c r="G29" s="125" t="s">
        <v>170</v>
      </c>
      <c r="H29" s="122" t="s">
        <v>167</v>
      </c>
      <c r="I29" s="124" t="s">
        <v>345</v>
      </c>
      <c r="J29" s="124"/>
      <c r="K29" s="125"/>
      <c r="L29" s="125" t="s">
        <v>259</v>
      </c>
      <c r="M29" s="125" t="s">
        <v>265</v>
      </c>
      <c r="N29" s="125"/>
      <c r="O29" s="24"/>
      <c r="P29" s="28" t="str">
        <f t="shared" si="1"/>
        <v>INVALID</v>
      </c>
      <c r="Q29" s="28">
        <f t="shared" si="2"/>
        <v>0</v>
      </c>
      <c r="R29" s="28">
        <f t="shared" si="3"/>
        <v>0</v>
      </c>
      <c r="S29" s="28" t="str">
        <f t="shared" si="4"/>
        <v>INVALID</v>
      </c>
      <c r="T29" s="72"/>
      <c r="U29" s="162"/>
      <c r="V29" s="70" t="s">
        <v>286</v>
      </c>
      <c r="W29" s="70"/>
      <c r="X29" s="71">
        <f>AVERAGE(R27:R30)</f>
        <v>0.4375</v>
      </c>
      <c r="Y29" s="71">
        <f t="shared" si="0"/>
        <v>0.5625</v>
      </c>
    </row>
    <row r="30" spans="1:33" ht="28.8" x14ac:dyDescent="0.3">
      <c r="A30" s="174"/>
      <c r="B30" s="170"/>
      <c r="C30" s="163"/>
      <c r="D30" s="17">
        <v>12.11</v>
      </c>
      <c r="E30" s="128" t="s">
        <v>76</v>
      </c>
      <c r="F30" s="166"/>
      <c r="G30" s="131" t="s">
        <v>169</v>
      </c>
      <c r="H30" s="137" t="s">
        <v>168</v>
      </c>
      <c r="I30" s="130" t="s">
        <v>300</v>
      </c>
      <c r="J30" s="130" t="s">
        <v>292</v>
      </c>
      <c r="K30" s="131"/>
      <c r="L30" s="131" t="s">
        <v>262</v>
      </c>
      <c r="M30" s="131" t="s">
        <v>268</v>
      </c>
      <c r="N30" s="131" t="s">
        <v>271</v>
      </c>
      <c r="O30" s="17"/>
      <c r="P30" s="32" t="str">
        <f t="shared" si="1"/>
        <v>INVALID</v>
      </c>
      <c r="Q30" s="32">
        <f t="shared" si="2"/>
        <v>0.75</v>
      </c>
      <c r="R30" s="32">
        <f t="shared" si="3"/>
        <v>0.75</v>
      </c>
      <c r="S30" s="32">
        <f t="shared" si="4"/>
        <v>0</v>
      </c>
      <c r="T30" s="72"/>
      <c r="U30" s="162"/>
      <c r="V30" s="18" t="s">
        <v>287</v>
      </c>
      <c r="W30" s="19"/>
      <c r="X30" s="20">
        <f>AVERAGE(S27:S30)</f>
        <v>0</v>
      </c>
      <c r="Y30" s="20">
        <f t="shared" si="0"/>
        <v>1</v>
      </c>
      <c r="Z30" s="17"/>
      <c r="AA30" s="17"/>
      <c r="AB30" s="17"/>
      <c r="AC30" s="19" t="s">
        <v>288</v>
      </c>
      <c r="AD30" s="19"/>
      <c r="AE30" s="20" t="e">
        <f>AVERAGE(X27:X30)</f>
        <v>#DIV/0!</v>
      </c>
      <c r="AF30" s="20" t="e">
        <f>1-AE30</f>
        <v>#DIV/0!</v>
      </c>
      <c r="AG30" s="17"/>
    </row>
    <row r="31" spans="1:33" ht="43.2" x14ac:dyDescent="0.3">
      <c r="A31" s="174"/>
      <c r="B31" s="2"/>
      <c r="C31" s="167" t="s">
        <v>10</v>
      </c>
      <c r="D31" s="33">
        <v>13.1</v>
      </c>
      <c r="E31" s="143" t="s">
        <v>176</v>
      </c>
      <c r="F31" s="164" t="s">
        <v>78</v>
      </c>
      <c r="G31" s="132" t="s">
        <v>180</v>
      </c>
      <c r="H31" s="134" t="s">
        <v>172</v>
      </c>
      <c r="I31" s="135" t="s">
        <v>336</v>
      </c>
      <c r="J31" s="135"/>
      <c r="K31" s="132"/>
      <c r="L31" s="132" t="s">
        <v>259</v>
      </c>
      <c r="M31" s="136" t="s">
        <v>280</v>
      </c>
      <c r="N31" s="132"/>
      <c r="O31" s="33"/>
      <c r="P31" s="38" t="str">
        <f t="shared" si="1"/>
        <v>INVALID</v>
      </c>
      <c r="Q31" s="38">
        <f t="shared" si="2"/>
        <v>0</v>
      </c>
      <c r="R31" s="38" t="str">
        <f t="shared" si="3"/>
        <v>INVALID</v>
      </c>
      <c r="S31" s="38" t="str">
        <f t="shared" si="4"/>
        <v>INVALID</v>
      </c>
      <c r="T31" s="177" t="s">
        <v>25</v>
      </c>
      <c r="U31" s="178" t="s">
        <v>10</v>
      </c>
      <c r="V31" s="14" t="s">
        <v>284</v>
      </c>
      <c r="X31" s="15" t="e">
        <f>AVERAGE(P31:P36)</f>
        <v>#DIV/0!</v>
      </c>
      <c r="Y31" s="15" t="e">
        <f t="shared" si="0"/>
        <v>#DIV/0!</v>
      </c>
    </row>
    <row r="32" spans="1:33" ht="75" customHeight="1" x14ac:dyDescent="0.3">
      <c r="A32" s="174"/>
      <c r="B32" s="170" t="s">
        <v>25</v>
      </c>
      <c r="C32" s="168"/>
      <c r="D32" s="24">
        <v>13.3</v>
      </c>
      <c r="E32" s="126" t="s">
        <v>79</v>
      </c>
      <c r="F32" s="165"/>
      <c r="G32" s="138" t="s">
        <v>179</v>
      </c>
      <c r="H32" s="122" t="s">
        <v>173</v>
      </c>
      <c r="I32" s="124"/>
      <c r="J32" s="124"/>
      <c r="K32" s="125"/>
      <c r="L32" s="125" t="s">
        <v>259</v>
      </c>
      <c r="M32" s="144" t="s">
        <v>280</v>
      </c>
      <c r="N32" s="125"/>
      <c r="O32" s="24"/>
      <c r="P32" s="28" t="str">
        <f t="shared" si="1"/>
        <v>INVALID</v>
      </c>
      <c r="Q32" s="28">
        <f t="shared" si="2"/>
        <v>0</v>
      </c>
      <c r="R32" s="28" t="str">
        <f t="shared" si="3"/>
        <v>INVALID</v>
      </c>
      <c r="S32" s="28" t="str">
        <f t="shared" si="4"/>
        <v>INVALID</v>
      </c>
      <c r="T32" s="177"/>
      <c r="U32" s="168"/>
      <c r="V32" s="14" t="s">
        <v>285</v>
      </c>
      <c r="W32" s="14"/>
      <c r="X32" s="15">
        <f>AVERAGE(Q31:Q36)</f>
        <v>0.29166666666666669</v>
      </c>
      <c r="Y32" s="15">
        <f t="shared" si="0"/>
        <v>0.70833333333333326</v>
      </c>
    </row>
    <row r="33" spans="1:33" ht="43.2" x14ac:dyDescent="0.3">
      <c r="A33" s="174"/>
      <c r="B33" s="170"/>
      <c r="C33" s="168"/>
      <c r="D33" s="24">
        <v>13.6</v>
      </c>
      <c r="E33" s="145" t="s">
        <v>80</v>
      </c>
      <c r="F33" s="165"/>
      <c r="G33" s="125" t="s">
        <v>178</v>
      </c>
      <c r="H33" s="122" t="s">
        <v>174</v>
      </c>
      <c r="I33" s="124" t="s">
        <v>309</v>
      </c>
      <c r="J33" s="124" t="s">
        <v>292</v>
      </c>
      <c r="K33" s="125"/>
      <c r="L33" s="125" t="s">
        <v>262</v>
      </c>
      <c r="M33" s="125" t="s">
        <v>268</v>
      </c>
      <c r="N33" s="125" t="s">
        <v>271</v>
      </c>
      <c r="O33" s="24"/>
      <c r="P33" s="28" t="str">
        <f t="shared" si="1"/>
        <v>INVALID</v>
      </c>
      <c r="Q33" s="28">
        <f t="shared" si="2"/>
        <v>0.75</v>
      </c>
      <c r="R33" s="28">
        <f t="shared" si="3"/>
        <v>0.75</v>
      </c>
      <c r="S33" s="28">
        <f t="shared" si="4"/>
        <v>0</v>
      </c>
      <c r="T33" s="177"/>
      <c r="U33" s="168"/>
      <c r="V33" s="14" t="s">
        <v>286</v>
      </c>
      <c r="W33" s="14"/>
      <c r="X33" s="15">
        <f>AVERAGE(R31:R36)</f>
        <v>0.1875</v>
      </c>
      <c r="Y33" s="15">
        <f t="shared" si="0"/>
        <v>0.8125</v>
      </c>
    </row>
    <row r="34" spans="1:33" ht="86.4" x14ac:dyDescent="0.3">
      <c r="A34" s="174"/>
      <c r="B34" s="170"/>
      <c r="C34" s="168"/>
      <c r="D34" s="24">
        <v>13.7</v>
      </c>
      <c r="E34" s="145" t="s">
        <v>81</v>
      </c>
      <c r="F34" s="165"/>
      <c r="G34" s="121" t="s">
        <v>177</v>
      </c>
      <c r="H34" s="122" t="s">
        <v>175</v>
      </c>
      <c r="I34" s="124" t="s">
        <v>337</v>
      </c>
      <c r="J34" s="124"/>
      <c r="K34" s="125"/>
      <c r="L34" s="125" t="s">
        <v>261</v>
      </c>
      <c r="M34" s="125" t="s">
        <v>265</v>
      </c>
      <c r="N34" s="125"/>
      <c r="O34" s="24"/>
      <c r="P34" s="28" t="str">
        <f t="shared" si="1"/>
        <v>INVALID</v>
      </c>
      <c r="Q34" s="28">
        <f t="shared" si="2"/>
        <v>0.5</v>
      </c>
      <c r="R34" s="28">
        <f t="shared" si="3"/>
        <v>0</v>
      </c>
      <c r="S34" s="28" t="str">
        <f t="shared" si="4"/>
        <v>INVALID</v>
      </c>
      <c r="T34" s="177"/>
      <c r="U34" s="168"/>
      <c r="V34" s="14" t="s">
        <v>287</v>
      </c>
      <c r="W34" s="14"/>
      <c r="X34" s="15">
        <f>AVERAGE(S31:S36)</f>
        <v>0</v>
      </c>
      <c r="Y34" s="15">
        <f t="shared" si="0"/>
        <v>1</v>
      </c>
    </row>
    <row r="35" spans="1:33" ht="86.4" x14ac:dyDescent="0.3">
      <c r="A35" s="174"/>
      <c r="B35" s="170"/>
      <c r="C35" s="168"/>
      <c r="D35" s="24">
        <v>13.8</v>
      </c>
      <c r="E35" s="145" t="s">
        <v>82</v>
      </c>
      <c r="F35" s="165"/>
      <c r="G35" s="121" t="s">
        <v>177</v>
      </c>
      <c r="H35" s="122" t="s">
        <v>175</v>
      </c>
      <c r="I35" s="124"/>
      <c r="J35" s="124"/>
      <c r="K35" s="125"/>
      <c r="L35" s="125" t="s">
        <v>260</v>
      </c>
      <c r="M35" s="125" t="s">
        <v>265</v>
      </c>
      <c r="N35" s="125"/>
      <c r="O35" s="24"/>
      <c r="P35" s="28" t="str">
        <f t="shared" si="1"/>
        <v>INVALID</v>
      </c>
      <c r="Q35" s="28">
        <f t="shared" si="2"/>
        <v>0.25</v>
      </c>
      <c r="R35" s="28">
        <f t="shared" si="3"/>
        <v>0</v>
      </c>
      <c r="S35" s="28" t="str">
        <f t="shared" si="4"/>
        <v>INVALID</v>
      </c>
      <c r="T35" s="177"/>
      <c r="U35" s="168"/>
      <c r="V35" s="14" t="s">
        <v>288</v>
      </c>
      <c r="W35" s="14"/>
      <c r="X35" s="15" t="e">
        <f>AVERAGE(X31:X34)</f>
        <v>#DIV/0!</v>
      </c>
      <c r="Y35" s="15" t="e">
        <f t="shared" si="0"/>
        <v>#DIV/0!</v>
      </c>
    </row>
    <row r="36" spans="1:33" ht="57.6" x14ac:dyDescent="0.3">
      <c r="A36" s="174"/>
      <c r="B36" s="170"/>
      <c r="C36" s="169"/>
      <c r="D36" s="17">
        <v>13.9</v>
      </c>
      <c r="E36" s="128" t="s">
        <v>83</v>
      </c>
      <c r="F36" s="166"/>
      <c r="G36" s="131" t="s">
        <v>159</v>
      </c>
      <c r="H36" s="137" t="s">
        <v>157</v>
      </c>
      <c r="I36" s="130"/>
      <c r="J36" s="130"/>
      <c r="K36" s="131"/>
      <c r="L36" s="131" t="s">
        <v>260</v>
      </c>
      <c r="M36" s="131" t="s">
        <v>265</v>
      </c>
      <c r="N36" s="131"/>
      <c r="O36" s="17"/>
      <c r="P36" s="32" t="str">
        <f t="shared" si="1"/>
        <v>INVALID</v>
      </c>
      <c r="Q36" s="32">
        <f t="shared" si="2"/>
        <v>0.25</v>
      </c>
      <c r="R36" s="32">
        <f t="shared" si="3"/>
        <v>0</v>
      </c>
      <c r="S36" s="32" t="str">
        <f t="shared" si="4"/>
        <v>INVALID</v>
      </c>
      <c r="T36" s="177"/>
      <c r="U36" s="168"/>
      <c r="V36" s="16"/>
      <c r="W36" s="17"/>
      <c r="X36" s="17"/>
      <c r="Y36" s="17"/>
    </row>
    <row r="37" spans="1:33" ht="129" customHeight="1" x14ac:dyDescent="0.3">
      <c r="A37" s="175" t="s">
        <v>12</v>
      </c>
      <c r="B37" s="2" t="s">
        <v>26</v>
      </c>
      <c r="C37" s="49" t="s">
        <v>11</v>
      </c>
      <c r="D37" s="22"/>
      <c r="E37" s="146" t="s">
        <v>84</v>
      </c>
      <c r="F37" s="147"/>
      <c r="G37" s="148"/>
      <c r="H37" s="149"/>
      <c r="I37" s="150"/>
      <c r="J37" s="150"/>
      <c r="K37" s="151"/>
      <c r="L37" s="151"/>
      <c r="M37" s="151"/>
      <c r="N37" s="151"/>
      <c r="O37" s="22"/>
      <c r="P37" s="55" t="str">
        <f t="shared" si="1"/>
        <v>INVALID</v>
      </c>
      <c r="Q37" s="55" t="str">
        <f t="shared" si="2"/>
        <v>INVALID</v>
      </c>
      <c r="R37" s="55" t="str">
        <f t="shared" si="3"/>
        <v>INVALID</v>
      </c>
      <c r="S37" s="55" t="str">
        <f t="shared" si="4"/>
        <v>INVALID</v>
      </c>
      <c r="T37" s="21" t="s">
        <v>26</v>
      </c>
      <c r="U37" s="73" t="s">
        <v>11</v>
      </c>
      <c r="V37" s="17"/>
      <c r="W37" s="17"/>
      <c r="X37" s="17"/>
      <c r="Y37" s="17"/>
    </row>
    <row r="38" spans="1:33" ht="76.5" customHeight="1" x14ac:dyDescent="0.3">
      <c r="A38" s="175"/>
      <c r="B38" s="170" t="s">
        <v>27</v>
      </c>
      <c r="C38" s="161" t="s">
        <v>13</v>
      </c>
      <c r="D38" s="33">
        <v>5.4</v>
      </c>
      <c r="E38" s="143" t="s">
        <v>85</v>
      </c>
      <c r="F38" s="164" t="s">
        <v>87</v>
      </c>
      <c r="G38" s="141" t="s">
        <v>184</v>
      </c>
      <c r="H38" s="134" t="s">
        <v>181</v>
      </c>
      <c r="I38" s="135" t="s">
        <v>301</v>
      </c>
      <c r="J38" s="135" t="s">
        <v>292</v>
      </c>
      <c r="K38" s="132"/>
      <c r="L38" s="132" t="s">
        <v>260</v>
      </c>
      <c r="M38" s="132" t="s">
        <v>266</v>
      </c>
      <c r="N38" s="132" t="s">
        <v>271</v>
      </c>
      <c r="O38" s="33"/>
      <c r="P38" s="38" t="str">
        <f t="shared" si="1"/>
        <v>INVALID</v>
      </c>
      <c r="Q38" s="38">
        <f t="shared" si="2"/>
        <v>0.25</v>
      </c>
      <c r="R38" s="38">
        <f t="shared" si="3"/>
        <v>0.25</v>
      </c>
      <c r="S38" s="38">
        <f t="shared" si="4"/>
        <v>0</v>
      </c>
      <c r="T38" s="177" t="s">
        <v>27</v>
      </c>
      <c r="U38" s="171" t="s">
        <v>13</v>
      </c>
      <c r="V38" s="70" t="s">
        <v>284</v>
      </c>
      <c r="W38" s="24"/>
      <c r="X38" s="71" t="e">
        <f>AVERAGE(P38:P39)</f>
        <v>#DIV/0!</v>
      </c>
      <c r="Y38" s="71" t="e">
        <f t="shared" ref="Y38:Y48" si="5">1-X38</f>
        <v>#DIV/0!</v>
      </c>
      <c r="Z38" s="24"/>
      <c r="AA38" s="24"/>
      <c r="AB38" s="24"/>
      <c r="AC38" s="24"/>
      <c r="AD38" s="24"/>
      <c r="AE38" s="24"/>
      <c r="AF38" s="24"/>
    </row>
    <row r="39" spans="1:33" ht="87.75" customHeight="1" x14ac:dyDescent="0.3">
      <c r="A39" s="175"/>
      <c r="B39" s="170"/>
      <c r="C39" s="163"/>
      <c r="D39" s="17">
        <v>5.5</v>
      </c>
      <c r="E39" s="152" t="s">
        <v>86</v>
      </c>
      <c r="F39" s="166"/>
      <c r="G39" s="153" t="s">
        <v>183</v>
      </c>
      <c r="H39" s="137" t="s">
        <v>182</v>
      </c>
      <c r="I39" s="130" t="s">
        <v>302</v>
      </c>
      <c r="J39" s="130" t="s">
        <v>292</v>
      </c>
      <c r="K39" s="131"/>
      <c r="L39" s="131" t="s">
        <v>260</v>
      </c>
      <c r="M39" s="131" t="s">
        <v>266</v>
      </c>
      <c r="N39" s="131" t="s">
        <v>271</v>
      </c>
      <c r="O39" s="17"/>
      <c r="P39" s="32" t="str">
        <f t="shared" si="1"/>
        <v>INVALID</v>
      </c>
      <c r="Q39" s="32">
        <f t="shared" si="2"/>
        <v>0.25</v>
      </c>
      <c r="R39" s="32">
        <f t="shared" si="3"/>
        <v>0.25</v>
      </c>
      <c r="S39" s="32">
        <f t="shared" si="4"/>
        <v>0</v>
      </c>
      <c r="T39" s="177"/>
      <c r="U39" s="162"/>
      <c r="V39" s="19" t="s">
        <v>285</v>
      </c>
      <c r="W39" s="19"/>
      <c r="X39" s="20">
        <f>AVERAGE(Q38:Q39)</f>
        <v>0.25</v>
      </c>
      <c r="Y39" s="20">
        <f t="shared" si="5"/>
        <v>0.75</v>
      </c>
      <c r="Z39" s="17"/>
      <c r="AA39" s="17"/>
      <c r="AB39" s="17"/>
      <c r="AC39" s="17"/>
      <c r="AD39" s="17"/>
      <c r="AE39" s="17"/>
      <c r="AF39" s="17"/>
    </row>
    <row r="40" spans="1:33" ht="33" customHeight="1" x14ac:dyDescent="0.3">
      <c r="A40" s="175"/>
      <c r="B40" s="170" t="s">
        <v>28</v>
      </c>
      <c r="C40" s="161" t="s">
        <v>14</v>
      </c>
      <c r="D40" s="33">
        <v>9.1</v>
      </c>
      <c r="E40" s="143" t="s">
        <v>88</v>
      </c>
      <c r="F40" s="164" t="s">
        <v>92</v>
      </c>
      <c r="G40" s="141" t="s">
        <v>188</v>
      </c>
      <c r="H40" s="134" t="s">
        <v>185</v>
      </c>
      <c r="I40" s="135" t="s">
        <v>303</v>
      </c>
      <c r="J40" s="135" t="s">
        <v>290</v>
      </c>
      <c r="K40" s="132"/>
      <c r="L40" s="132" t="s">
        <v>261</v>
      </c>
      <c r="M40" s="132" t="s">
        <v>267</v>
      </c>
      <c r="N40" s="132"/>
      <c r="O40" s="33"/>
      <c r="P40" s="38" t="str">
        <f t="shared" si="1"/>
        <v>INVALID</v>
      </c>
      <c r="Q40" s="38">
        <f t="shared" si="2"/>
        <v>0.5</v>
      </c>
      <c r="R40" s="38">
        <f t="shared" si="3"/>
        <v>0.5</v>
      </c>
      <c r="S40" s="38" t="str">
        <f t="shared" si="4"/>
        <v>INVALID</v>
      </c>
      <c r="T40" s="177" t="s">
        <v>28</v>
      </c>
      <c r="U40" s="162" t="s">
        <v>14</v>
      </c>
      <c r="V40" s="70" t="s">
        <v>284</v>
      </c>
      <c r="W40" s="24"/>
      <c r="X40" s="71" t="e">
        <f>AVERAGE(P40:P43)</f>
        <v>#DIV/0!</v>
      </c>
      <c r="Y40" s="71" t="e">
        <f t="shared" si="5"/>
        <v>#DIV/0!</v>
      </c>
    </row>
    <row r="41" spans="1:33" ht="45" customHeight="1" x14ac:dyDescent="0.3">
      <c r="A41" s="175"/>
      <c r="B41" s="170"/>
      <c r="C41" s="162"/>
      <c r="D41" s="24">
        <v>9.1999999999999993</v>
      </c>
      <c r="E41" s="126" t="s">
        <v>89</v>
      </c>
      <c r="F41" s="165"/>
      <c r="G41" s="138" t="s">
        <v>188</v>
      </c>
      <c r="H41" s="122" t="s">
        <v>185</v>
      </c>
      <c r="I41" s="124" t="s">
        <v>304</v>
      </c>
      <c r="J41" s="124"/>
      <c r="K41" s="125"/>
      <c r="L41" s="125" t="s">
        <v>259</v>
      </c>
      <c r="M41" s="125" t="s">
        <v>265</v>
      </c>
      <c r="N41" s="125"/>
      <c r="O41" s="24"/>
      <c r="P41" s="28" t="str">
        <f t="shared" si="1"/>
        <v>INVALID</v>
      </c>
      <c r="Q41" s="28">
        <f t="shared" si="2"/>
        <v>0</v>
      </c>
      <c r="R41" s="28">
        <f t="shared" si="3"/>
        <v>0</v>
      </c>
      <c r="S41" s="28" t="str">
        <f t="shared" si="4"/>
        <v>INVALID</v>
      </c>
      <c r="T41" s="177"/>
      <c r="U41" s="162"/>
      <c r="V41" s="70" t="s">
        <v>285</v>
      </c>
      <c r="W41" s="70"/>
      <c r="X41" s="71">
        <f>AVERAGE(Q40:Q43)</f>
        <v>0.25</v>
      </c>
      <c r="Y41" s="71">
        <f t="shared" si="5"/>
        <v>0.75</v>
      </c>
    </row>
    <row r="42" spans="1:33" ht="47.25" customHeight="1" x14ac:dyDescent="0.3">
      <c r="A42" s="175"/>
      <c r="B42" s="170"/>
      <c r="C42" s="162"/>
      <c r="D42" s="24">
        <v>9.3000000000000007</v>
      </c>
      <c r="E42" s="126" t="s">
        <v>90</v>
      </c>
      <c r="F42" s="165"/>
      <c r="G42" s="138" t="s">
        <v>189</v>
      </c>
      <c r="H42" s="122" t="s">
        <v>186</v>
      </c>
      <c r="I42" s="124" t="s">
        <v>310</v>
      </c>
      <c r="J42" s="124" t="s">
        <v>292</v>
      </c>
      <c r="K42" s="125"/>
      <c r="L42" s="125" t="s">
        <v>261</v>
      </c>
      <c r="M42" s="125" t="s">
        <v>266</v>
      </c>
      <c r="N42" s="125" t="s">
        <v>271</v>
      </c>
      <c r="O42" s="24"/>
      <c r="P42" s="28" t="str">
        <f t="shared" si="1"/>
        <v>INVALID</v>
      </c>
      <c r="Q42" s="28">
        <f t="shared" si="2"/>
        <v>0.5</v>
      </c>
      <c r="R42" s="28">
        <f t="shared" si="3"/>
        <v>0.25</v>
      </c>
      <c r="S42" s="28">
        <f t="shared" si="4"/>
        <v>0</v>
      </c>
      <c r="T42" s="177"/>
      <c r="U42" s="162"/>
      <c r="V42" s="70" t="s">
        <v>286</v>
      </c>
      <c r="W42" s="70"/>
      <c r="X42" s="71">
        <f>AVERAGE(R40:R43)</f>
        <v>0.1875</v>
      </c>
      <c r="Y42" s="71">
        <f t="shared" si="5"/>
        <v>0.8125</v>
      </c>
    </row>
    <row r="43" spans="1:33" ht="54" customHeight="1" x14ac:dyDescent="0.3">
      <c r="A43" s="175"/>
      <c r="B43" s="170"/>
      <c r="C43" s="163"/>
      <c r="D43" s="17">
        <v>9.4</v>
      </c>
      <c r="E43" s="128" t="s">
        <v>91</v>
      </c>
      <c r="F43" s="166"/>
      <c r="G43" s="153" t="s">
        <v>190</v>
      </c>
      <c r="H43" s="137" t="s">
        <v>187</v>
      </c>
      <c r="I43" s="130" t="s">
        <v>338</v>
      </c>
      <c r="J43" s="130"/>
      <c r="K43" s="131"/>
      <c r="L43" s="131" t="s">
        <v>259</v>
      </c>
      <c r="M43" s="131" t="s">
        <v>265</v>
      </c>
      <c r="N43" s="131"/>
      <c r="O43" s="17"/>
      <c r="P43" s="32" t="str">
        <f t="shared" si="1"/>
        <v>INVALID</v>
      </c>
      <c r="Q43" s="32">
        <f t="shared" si="2"/>
        <v>0</v>
      </c>
      <c r="R43" s="32">
        <f t="shared" si="3"/>
        <v>0</v>
      </c>
      <c r="S43" s="32" t="str">
        <f t="shared" si="4"/>
        <v>INVALID</v>
      </c>
      <c r="T43" s="177"/>
      <c r="U43" s="162"/>
      <c r="V43" s="18" t="s">
        <v>287</v>
      </c>
      <c r="W43" s="19"/>
      <c r="X43" s="20">
        <f>AVERAGE(S40:S43)</f>
        <v>0</v>
      </c>
      <c r="Y43" s="20">
        <f t="shared" si="5"/>
        <v>1</v>
      </c>
      <c r="Z43" s="17"/>
      <c r="AA43" s="17"/>
      <c r="AB43" s="17"/>
      <c r="AC43" s="19" t="s">
        <v>288</v>
      </c>
      <c r="AD43" s="19"/>
      <c r="AE43" s="20" t="e">
        <f>AVERAGE(X40:X43)</f>
        <v>#DIV/0!</v>
      </c>
      <c r="AF43" s="20" t="e">
        <f>1-AE43</f>
        <v>#DIV/0!</v>
      </c>
      <c r="AG43" s="17"/>
    </row>
    <row r="44" spans="1:33" ht="30" customHeight="1" x14ac:dyDescent="0.3">
      <c r="A44" s="175"/>
      <c r="B44" s="170" t="s">
        <v>29</v>
      </c>
      <c r="C44" s="161" t="s">
        <v>15</v>
      </c>
      <c r="D44" s="33">
        <v>15.1</v>
      </c>
      <c r="E44" s="143" t="s">
        <v>93</v>
      </c>
      <c r="F44" s="164" t="s">
        <v>100</v>
      </c>
      <c r="G44" s="141" t="s">
        <v>143</v>
      </c>
      <c r="H44" s="140" t="s">
        <v>191</v>
      </c>
      <c r="I44" s="135" t="s">
        <v>295</v>
      </c>
      <c r="J44" s="135" t="s">
        <v>296</v>
      </c>
      <c r="K44" s="132"/>
      <c r="L44" s="132" t="s">
        <v>261</v>
      </c>
      <c r="M44" s="132" t="s">
        <v>267</v>
      </c>
      <c r="N44" s="132"/>
      <c r="O44" s="33"/>
      <c r="P44" s="38" t="str">
        <f t="shared" si="1"/>
        <v>INVALID</v>
      </c>
      <c r="Q44" s="38">
        <f t="shared" si="2"/>
        <v>0.5</v>
      </c>
      <c r="R44" s="38">
        <f t="shared" si="3"/>
        <v>0.5</v>
      </c>
      <c r="S44" s="38" t="str">
        <f t="shared" si="4"/>
        <v>INVALID</v>
      </c>
      <c r="T44" s="177" t="s">
        <v>29</v>
      </c>
      <c r="U44" s="162" t="s">
        <v>15</v>
      </c>
      <c r="V44" s="70" t="s">
        <v>284</v>
      </c>
      <c r="W44" s="24"/>
      <c r="X44" s="71" t="e">
        <f>AVERAGE(P44:P50)</f>
        <v>#DIV/0!</v>
      </c>
      <c r="Y44" s="71" t="e">
        <f t="shared" si="5"/>
        <v>#DIV/0!</v>
      </c>
    </row>
    <row r="45" spans="1:33" ht="86.4" x14ac:dyDescent="0.3">
      <c r="A45" s="175"/>
      <c r="B45" s="170"/>
      <c r="C45" s="162"/>
      <c r="D45" s="24">
        <v>15.2</v>
      </c>
      <c r="E45" s="126" t="s">
        <v>94</v>
      </c>
      <c r="F45" s="165"/>
      <c r="G45" s="138" t="s">
        <v>198</v>
      </c>
      <c r="H45" s="122" t="s">
        <v>192</v>
      </c>
      <c r="I45" s="124" t="s">
        <v>325</v>
      </c>
      <c r="J45" s="124" t="s">
        <v>296</v>
      </c>
      <c r="K45" s="125"/>
      <c r="L45" s="125" t="s">
        <v>261</v>
      </c>
      <c r="M45" s="125" t="s">
        <v>266</v>
      </c>
      <c r="N45" s="125"/>
      <c r="O45" s="24"/>
      <c r="P45" s="28" t="str">
        <f t="shared" si="1"/>
        <v>INVALID</v>
      </c>
      <c r="Q45" s="28">
        <f t="shared" si="2"/>
        <v>0.5</v>
      </c>
      <c r="R45" s="28">
        <f t="shared" si="3"/>
        <v>0.25</v>
      </c>
      <c r="S45" s="28" t="str">
        <f t="shared" si="4"/>
        <v>INVALID</v>
      </c>
      <c r="T45" s="177"/>
      <c r="U45" s="162"/>
      <c r="V45" s="70" t="s">
        <v>285</v>
      </c>
      <c r="W45" s="70"/>
      <c r="X45" s="71">
        <f>AVERAGE(Q44:Q50)</f>
        <v>0.35714285714285715</v>
      </c>
      <c r="Y45" s="71">
        <f t="shared" si="5"/>
        <v>0.64285714285714279</v>
      </c>
    </row>
    <row r="46" spans="1:33" ht="43.2" x14ac:dyDescent="0.3">
      <c r="A46" s="175"/>
      <c r="B46" s="170"/>
      <c r="C46" s="162"/>
      <c r="D46" s="24">
        <v>15.3</v>
      </c>
      <c r="E46" s="126" t="s">
        <v>95</v>
      </c>
      <c r="F46" s="165"/>
      <c r="G46" s="138" t="s">
        <v>198</v>
      </c>
      <c r="H46" s="122" t="s">
        <v>193</v>
      </c>
      <c r="I46" s="124" t="s">
        <v>325</v>
      </c>
      <c r="J46" s="124" t="s">
        <v>296</v>
      </c>
      <c r="K46" s="125"/>
      <c r="L46" s="125" t="s">
        <v>259</v>
      </c>
      <c r="M46" s="125" t="s">
        <v>265</v>
      </c>
      <c r="N46" s="125"/>
      <c r="O46" s="24"/>
      <c r="P46" s="28" t="str">
        <f t="shared" si="1"/>
        <v>INVALID</v>
      </c>
      <c r="Q46" s="28">
        <f t="shared" si="2"/>
        <v>0</v>
      </c>
      <c r="R46" s="28">
        <f t="shared" si="3"/>
        <v>0</v>
      </c>
      <c r="S46" s="28" t="str">
        <f t="shared" si="4"/>
        <v>INVALID</v>
      </c>
      <c r="T46" s="177"/>
      <c r="U46" s="162"/>
      <c r="V46" s="70" t="s">
        <v>286</v>
      </c>
      <c r="W46" s="70"/>
      <c r="X46" s="71">
        <f>AVERAGE(R44:R50)</f>
        <v>0.17857142857142858</v>
      </c>
      <c r="Y46" s="71">
        <f t="shared" si="5"/>
        <v>0.8214285714285714</v>
      </c>
    </row>
    <row r="47" spans="1:33" ht="28.8" x14ac:dyDescent="0.3">
      <c r="A47" s="175"/>
      <c r="B47" s="170"/>
      <c r="C47" s="162"/>
      <c r="D47" s="24">
        <v>15.6</v>
      </c>
      <c r="E47" s="126" t="s">
        <v>96</v>
      </c>
      <c r="F47" s="165"/>
      <c r="G47" s="138" t="s">
        <v>162</v>
      </c>
      <c r="H47" s="122" t="s">
        <v>154</v>
      </c>
      <c r="I47" s="124" t="s">
        <v>305</v>
      </c>
      <c r="J47" s="124"/>
      <c r="K47" s="125"/>
      <c r="L47" s="125" t="s">
        <v>261</v>
      </c>
      <c r="M47" s="125" t="s">
        <v>267</v>
      </c>
      <c r="N47" s="125"/>
      <c r="O47" s="24"/>
      <c r="P47" s="28" t="str">
        <f t="shared" si="1"/>
        <v>INVALID</v>
      </c>
      <c r="Q47" s="28">
        <f t="shared" si="2"/>
        <v>0.5</v>
      </c>
      <c r="R47" s="28">
        <f t="shared" si="3"/>
        <v>0.5</v>
      </c>
      <c r="S47" s="28" t="str">
        <f t="shared" si="4"/>
        <v>INVALID</v>
      </c>
      <c r="T47" s="177"/>
      <c r="U47" s="162"/>
      <c r="V47" s="70" t="s">
        <v>287</v>
      </c>
      <c r="W47" s="70"/>
      <c r="X47" s="71" t="e">
        <f>AVERAGE(S44:S50)</f>
        <v>#DIV/0!</v>
      </c>
      <c r="Y47" s="71" t="e">
        <f t="shared" si="5"/>
        <v>#DIV/0!</v>
      </c>
    </row>
    <row r="48" spans="1:33" ht="28.8" x14ac:dyDescent="0.3">
      <c r="A48" s="175"/>
      <c r="B48" s="170"/>
      <c r="C48" s="162"/>
      <c r="D48" s="24">
        <v>15.7</v>
      </c>
      <c r="E48" s="126" t="s">
        <v>97</v>
      </c>
      <c r="F48" s="165"/>
      <c r="G48" s="138" t="s">
        <v>197</v>
      </c>
      <c r="H48" s="122" t="s">
        <v>194</v>
      </c>
      <c r="I48" s="124" t="s">
        <v>329</v>
      </c>
      <c r="J48" s="124"/>
      <c r="K48" s="125"/>
      <c r="L48" s="125" t="s">
        <v>261</v>
      </c>
      <c r="M48" s="125" t="s">
        <v>265</v>
      </c>
      <c r="N48" s="125"/>
      <c r="O48" s="24"/>
      <c r="P48" s="28" t="str">
        <f t="shared" si="1"/>
        <v>INVALID</v>
      </c>
      <c r="Q48" s="28">
        <f t="shared" si="2"/>
        <v>0.5</v>
      </c>
      <c r="R48" s="28">
        <f t="shared" si="3"/>
        <v>0</v>
      </c>
      <c r="S48" s="28" t="str">
        <f t="shared" si="4"/>
        <v>INVALID</v>
      </c>
      <c r="T48" s="177"/>
      <c r="U48" s="162"/>
      <c r="V48" s="70" t="s">
        <v>288</v>
      </c>
      <c r="W48" s="70"/>
      <c r="X48" s="71" t="e">
        <f>AVERAGE(X44:X47)</f>
        <v>#DIV/0!</v>
      </c>
      <c r="Y48" s="71" t="e">
        <f t="shared" si="5"/>
        <v>#DIV/0!</v>
      </c>
    </row>
    <row r="49" spans="1:32" ht="43.2" x14ac:dyDescent="0.3">
      <c r="A49" s="175"/>
      <c r="B49" s="170"/>
      <c r="C49" s="162"/>
      <c r="D49" s="24">
        <v>15.8</v>
      </c>
      <c r="E49" s="126" t="s">
        <v>98</v>
      </c>
      <c r="F49" s="165"/>
      <c r="G49" s="138" t="s">
        <v>196</v>
      </c>
      <c r="H49" s="122" t="s">
        <v>194</v>
      </c>
      <c r="I49" s="124" t="s">
        <v>329</v>
      </c>
      <c r="J49" s="124"/>
      <c r="K49" s="125"/>
      <c r="L49" s="125" t="s">
        <v>261</v>
      </c>
      <c r="M49" s="125" t="s">
        <v>265</v>
      </c>
      <c r="N49" s="125"/>
      <c r="O49" s="24"/>
      <c r="P49" s="28" t="str">
        <f t="shared" si="1"/>
        <v>INVALID</v>
      </c>
      <c r="Q49" s="28">
        <f t="shared" si="2"/>
        <v>0.5</v>
      </c>
      <c r="R49" s="28">
        <f t="shared" si="3"/>
        <v>0</v>
      </c>
      <c r="S49" s="28" t="str">
        <f t="shared" si="4"/>
        <v>INVALID</v>
      </c>
      <c r="T49" s="177"/>
      <c r="U49" s="162"/>
      <c r="V49" s="24"/>
      <c r="W49" s="24"/>
      <c r="X49" s="24"/>
      <c r="Y49" s="24"/>
    </row>
    <row r="50" spans="1:32" ht="28.8" x14ac:dyDescent="0.3">
      <c r="A50" s="175"/>
      <c r="B50" s="170"/>
      <c r="C50" s="163"/>
      <c r="D50" s="17">
        <v>15.9</v>
      </c>
      <c r="E50" s="128" t="s">
        <v>99</v>
      </c>
      <c r="F50" s="166"/>
      <c r="G50" s="153" t="s">
        <v>162</v>
      </c>
      <c r="H50" s="137" t="s">
        <v>195</v>
      </c>
      <c r="I50" s="130" t="s">
        <v>339</v>
      </c>
      <c r="J50" s="130"/>
      <c r="K50" s="131"/>
      <c r="L50" s="131" t="s">
        <v>259</v>
      </c>
      <c r="M50" s="131" t="s">
        <v>265</v>
      </c>
      <c r="N50" s="131"/>
      <c r="O50" s="17"/>
      <c r="P50" s="32" t="str">
        <f t="shared" si="1"/>
        <v>INVALID</v>
      </c>
      <c r="Q50" s="32">
        <f t="shared" si="2"/>
        <v>0</v>
      </c>
      <c r="R50" s="32">
        <f t="shared" si="3"/>
        <v>0</v>
      </c>
      <c r="S50" s="32" t="str">
        <f t="shared" si="4"/>
        <v>INVALID</v>
      </c>
      <c r="T50" s="177"/>
      <c r="U50" s="163"/>
      <c r="V50" s="16"/>
      <c r="W50" s="17"/>
      <c r="X50" s="17"/>
      <c r="Y50" s="17"/>
    </row>
    <row r="51" spans="1:32" ht="28.8" x14ac:dyDescent="0.3">
      <c r="A51" s="175"/>
      <c r="B51" s="170" t="s">
        <v>30</v>
      </c>
      <c r="C51" s="161" t="s">
        <v>16</v>
      </c>
      <c r="D51" s="33">
        <v>16.2</v>
      </c>
      <c r="E51" s="143" t="s">
        <v>101</v>
      </c>
      <c r="F51" s="164" t="s">
        <v>107</v>
      </c>
      <c r="G51" s="141" t="s">
        <v>205</v>
      </c>
      <c r="H51" s="134" t="s">
        <v>199</v>
      </c>
      <c r="I51" s="135" t="s">
        <v>306</v>
      </c>
      <c r="J51" s="135"/>
      <c r="K51" s="132"/>
      <c r="L51" s="132" t="s">
        <v>261</v>
      </c>
      <c r="M51" s="132" t="s">
        <v>267</v>
      </c>
      <c r="N51" s="132"/>
      <c r="O51" s="33"/>
      <c r="P51" s="38" t="str">
        <f t="shared" si="1"/>
        <v>INVALID</v>
      </c>
      <c r="Q51" s="38">
        <f t="shared" si="2"/>
        <v>0.5</v>
      </c>
      <c r="R51" s="38">
        <f t="shared" si="3"/>
        <v>0.5</v>
      </c>
      <c r="S51" s="38" t="str">
        <f t="shared" si="4"/>
        <v>INVALID</v>
      </c>
      <c r="T51" s="177" t="s">
        <v>30</v>
      </c>
      <c r="U51" s="171" t="s">
        <v>16</v>
      </c>
    </row>
    <row r="52" spans="1:32" ht="28.95" customHeight="1" x14ac:dyDescent="0.3">
      <c r="A52" s="175"/>
      <c r="B52" s="170"/>
      <c r="C52" s="162"/>
      <c r="D52" s="24">
        <v>16.3</v>
      </c>
      <c r="E52" s="126" t="s">
        <v>102</v>
      </c>
      <c r="F52" s="165"/>
      <c r="G52" s="138" t="s">
        <v>205</v>
      </c>
      <c r="H52" s="122" t="s">
        <v>200</v>
      </c>
      <c r="I52" s="124"/>
      <c r="J52" s="124"/>
      <c r="K52" s="125"/>
      <c r="L52" s="125" t="s">
        <v>259</v>
      </c>
      <c r="M52" s="125" t="s">
        <v>265</v>
      </c>
      <c r="N52" s="125"/>
      <c r="O52" s="24"/>
      <c r="P52" s="28" t="str">
        <f t="shared" si="1"/>
        <v>INVALID</v>
      </c>
      <c r="Q52" s="28">
        <f t="shared" si="2"/>
        <v>0</v>
      </c>
      <c r="R52" s="28">
        <f t="shared" si="3"/>
        <v>0</v>
      </c>
      <c r="S52" s="28" t="str">
        <f t="shared" si="4"/>
        <v>INVALID</v>
      </c>
      <c r="T52" s="177"/>
      <c r="U52" s="162"/>
      <c r="V52" s="14" t="s">
        <v>284</v>
      </c>
      <c r="X52" s="15" t="e">
        <f>AVERAGE(P51:P56)</f>
        <v>#DIV/0!</v>
      </c>
      <c r="Y52" s="15" t="e">
        <f>1-X52</f>
        <v>#DIV/0!</v>
      </c>
    </row>
    <row r="53" spans="1:32" ht="28.8" x14ac:dyDescent="0.3">
      <c r="A53" s="175"/>
      <c r="B53" s="170"/>
      <c r="C53" s="162"/>
      <c r="D53" s="24">
        <v>16.5</v>
      </c>
      <c r="E53" s="145" t="s">
        <v>103</v>
      </c>
      <c r="F53" s="165"/>
      <c r="G53" s="138" t="s">
        <v>206</v>
      </c>
      <c r="H53" s="122" t="s">
        <v>201</v>
      </c>
      <c r="I53" s="124"/>
      <c r="J53" s="124"/>
      <c r="K53" s="125"/>
      <c r="L53" s="125" t="s">
        <v>262</v>
      </c>
      <c r="M53" s="125" t="s">
        <v>267</v>
      </c>
      <c r="N53" s="125"/>
      <c r="O53" s="24"/>
      <c r="P53" s="28" t="str">
        <f t="shared" si="1"/>
        <v>INVALID</v>
      </c>
      <c r="Q53" s="28">
        <f t="shared" si="2"/>
        <v>0.75</v>
      </c>
      <c r="R53" s="28">
        <f t="shared" si="3"/>
        <v>0.5</v>
      </c>
      <c r="S53" s="28" t="str">
        <f t="shared" si="4"/>
        <v>INVALID</v>
      </c>
      <c r="T53" s="177"/>
      <c r="U53" s="162"/>
      <c r="V53" s="14" t="s">
        <v>285</v>
      </c>
      <c r="W53" s="14"/>
      <c r="X53" s="15">
        <f>AVERAGE(Q51:Q56)</f>
        <v>0.625</v>
      </c>
      <c r="Y53" s="15">
        <f>1-X53</f>
        <v>0.375</v>
      </c>
    </row>
    <row r="54" spans="1:32" ht="60" customHeight="1" x14ac:dyDescent="0.3">
      <c r="A54" s="175"/>
      <c r="B54" s="170"/>
      <c r="C54" s="162"/>
      <c r="D54" s="24">
        <v>16.7</v>
      </c>
      <c r="E54" s="145" t="s">
        <v>104</v>
      </c>
      <c r="F54" s="165"/>
      <c r="G54" s="138" t="s">
        <v>207</v>
      </c>
      <c r="H54" s="122" t="s">
        <v>202</v>
      </c>
      <c r="I54" s="124"/>
      <c r="J54" s="124"/>
      <c r="K54" s="125"/>
      <c r="L54" s="125" t="s">
        <v>263</v>
      </c>
      <c r="M54" s="125" t="s">
        <v>269</v>
      </c>
      <c r="N54" s="125"/>
      <c r="O54" s="24"/>
      <c r="P54" s="28" t="str">
        <f t="shared" si="1"/>
        <v>INVALID</v>
      </c>
      <c r="Q54" s="28">
        <f t="shared" si="2"/>
        <v>1</v>
      </c>
      <c r="R54" s="28">
        <f t="shared" si="3"/>
        <v>1</v>
      </c>
      <c r="S54" s="28" t="str">
        <f t="shared" si="4"/>
        <v>INVALID</v>
      </c>
      <c r="T54" s="177"/>
      <c r="U54" s="162"/>
      <c r="V54" s="14" t="s">
        <v>286</v>
      </c>
      <c r="W54" s="14"/>
      <c r="X54" s="15">
        <f>AVERAGE(R51:R56)</f>
        <v>0.45833333333333331</v>
      </c>
      <c r="Y54" s="15">
        <f>1-X54</f>
        <v>0.54166666666666674</v>
      </c>
    </row>
    <row r="55" spans="1:32" ht="35.25" customHeight="1" x14ac:dyDescent="0.3">
      <c r="A55" s="175"/>
      <c r="B55" s="170"/>
      <c r="C55" s="162"/>
      <c r="D55" s="24">
        <v>16.11</v>
      </c>
      <c r="E55" s="145" t="s">
        <v>105</v>
      </c>
      <c r="F55" s="165"/>
      <c r="G55" s="138" t="s">
        <v>208</v>
      </c>
      <c r="H55" s="122" t="s">
        <v>203</v>
      </c>
      <c r="I55" s="124" t="s">
        <v>301</v>
      </c>
      <c r="J55" s="124" t="s">
        <v>292</v>
      </c>
      <c r="K55" s="125"/>
      <c r="L55" s="125" t="s">
        <v>262</v>
      </c>
      <c r="M55" s="125" t="s">
        <v>265</v>
      </c>
      <c r="N55" s="125" t="s">
        <v>271</v>
      </c>
      <c r="O55" s="24"/>
      <c r="P55" s="28" t="str">
        <f t="shared" si="1"/>
        <v>INVALID</v>
      </c>
      <c r="Q55" s="28">
        <f t="shared" si="2"/>
        <v>0.75</v>
      </c>
      <c r="R55" s="28">
        <f t="shared" si="3"/>
        <v>0</v>
      </c>
      <c r="S55" s="28">
        <f t="shared" si="4"/>
        <v>0</v>
      </c>
      <c r="T55" s="177"/>
      <c r="U55" s="162"/>
      <c r="V55" s="14" t="s">
        <v>287</v>
      </c>
      <c r="W55" s="14"/>
      <c r="X55" s="15">
        <f>AVERAGE(S51:S56)</f>
        <v>0</v>
      </c>
      <c r="Y55" s="15">
        <f>1-X55</f>
        <v>1</v>
      </c>
    </row>
    <row r="56" spans="1:32" ht="38.25" customHeight="1" x14ac:dyDescent="0.3">
      <c r="A56" s="175"/>
      <c r="B56" s="170"/>
      <c r="C56" s="163"/>
      <c r="D56" s="17">
        <v>16.12</v>
      </c>
      <c r="E56" s="152" t="s">
        <v>106</v>
      </c>
      <c r="F56" s="166"/>
      <c r="G56" s="153" t="s">
        <v>171</v>
      </c>
      <c r="H56" s="137" t="s">
        <v>204</v>
      </c>
      <c r="I56" s="130" t="s">
        <v>291</v>
      </c>
      <c r="J56" s="130" t="s">
        <v>292</v>
      </c>
      <c r="K56" s="131"/>
      <c r="L56" s="131" t="s">
        <v>262</v>
      </c>
      <c r="M56" s="131" t="s">
        <v>268</v>
      </c>
      <c r="N56" s="131" t="s">
        <v>271</v>
      </c>
      <c r="O56" s="17"/>
      <c r="P56" s="32" t="str">
        <f t="shared" si="1"/>
        <v>INVALID</v>
      </c>
      <c r="Q56" s="32">
        <f t="shared" si="2"/>
        <v>0.75</v>
      </c>
      <c r="R56" s="32">
        <f t="shared" si="3"/>
        <v>0.75</v>
      </c>
      <c r="S56" s="32">
        <f t="shared" si="4"/>
        <v>0</v>
      </c>
      <c r="T56" s="177"/>
      <c r="U56" s="162"/>
      <c r="V56" s="18" t="s">
        <v>288</v>
      </c>
      <c r="W56" s="19"/>
      <c r="X56" s="20" t="e">
        <f>AVERAGE(X52:X55)</f>
        <v>#DIV/0!</v>
      </c>
      <c r="Y56" s="20" t="e">
        <f>1-X56</f>
        <v>#DIV/0!</v>
      </c>
    </row>
    <row r="57" spans="1:32" ht="111.75" customHeight="1" x14ac:dyDescent="0.3">
      <c r="A57" s="176" t="s">
        <v>18</v>
      </c>
      <c r="B57" s="2" t="s">
        <v>31</v>
      </c>
      <c r="C57" s="60" t="s">
        <v>17</v>
      </c>
      <c r="D57" s="22"/>
      <c r="E57" s="146" t="s">
        <v>108</v>
      </c>
      <c r="F57" s="147"/>
      <c r="G57" s="148"/>
      <c r="H57" s="149"/>
      <c r="I57" s="150"/>
      <c r="J57" s="150"/>
      <c r="K57" s="151"/>
      <c r="L57" s="151" t="s">
        <v>263</v>
      </c>
      <c r="M57" s="151" t="s">
        <v>269</v>
      </c>
      <c r="N57" s="151"/>
      <c r="O57" s="22"/>
      <c r="P57" s="55" t="str">
        <f t="shared" si="1"/>
        <v>INVALID</v>
      </c>
      <c r="Q57" s="55">
        <f t="shared" si="2"/>
        <v>1</v>
      </c>
      <c r="R57" s="55">
        <f t="shared" si="3"/>
        <v>1</v>
      </c>
      <c r="S57" s="55" t="str">
        <f t="shared" si="4"/>
        <v>INVALID</v>
      </c>
      <c r="T57" s="21" t="s">
        <v>31</v>
      </c>
      <c r="U57" s="4" t="s">
        <v>17</v>
      </c>
      <c r="V57" s="77" t="s">
        <v>285</v>
      </c>
      <c r="W57" s="78"/>
      <c r="X57" s="79">
        <f>AVERAGE(Q57:Q57)</f>
        <v>1</v>
      </c>
      <c r="Y57" s="79">
        <f t="shared" ref="Y57:Y77" si="6">1-X57</f>
        <v>0</v>
      </c>
      <c r="Z57" s="24"/>
      <c r="AA57" s="24"/>
      <c r="AB57" s="24"/>
      <c r="AC57" s="24"/>
      <c r="AD57" s="24"/>
      <c r="AE57" s="24"/>
      <c r="AF57" s="24"/>
    </row>
    <row r="58" spans="1:32" ht="49.5" customHeight="1" x14ac:dyDescent="0.3">
      <c r="A58" s="176"/>
      <c r="B58" s="170" t="s">
        <v>32</v>
      </c>
      <c r="C58" s="161" t="s">
        <v>33</v>
      </c>
      <c r="D58" s="33">
        <v>4.5</v>
      </c>
      <c r="E58" s="143" t="s">
        <v>109</v>
      </c>
      <c r="F58" s="164" t="s">
        <v>72</v>
      </c>
      <c r="G58" s="133" t="s">
        <v>209</v>
      </c>
      <c r="H58" s="134" t="s">
        <v>210</v>
      </c>
      <c r="I58" s="135" t="s">
        <v>340</v>
      </c>
      <c r="J58" s="135"/>
      <c r="K58" s="132"/>
      <c r="L58" s="132" t="s">
        <v>262</v>
      </c>
      <c r="M58" s="132" t="s">
        <v>268</v>
      </c>
      <c r="N58" s="132"/>
      <c r="O58" s="33"/>
      <c r="P58" s="38" t="str">
        <f t="shared" si="1"/>
        <v>INVALID</v>
      </c>
      <c r="Q58" s="38">
        <f t="shared" si="2"/>
        <v>0.75</v>
      </c>
      <c r="R58" s="38">
        <f t="shared" si="3"/>
        <v>0.75</v>
      </c>
      <c r="S58" s="38" t="str">
        <f t="shared" si="4"/>
        <v>INVALID</v>
      </c>
      <c r="T58" s="177" t="s">
        <v>32</v>
      </c>
      <c r="U58" s="162" t="s">
        <v>33</v>
      </c>
      <c r="V58" s="14" t="s">
        <v>284</v>
      </c>
      <c r="X58" s="15" t="e">
        <f>AVERAGE(P58:P60)</f>
        <v>#DIV/0!</v>
      </c>
      <c r="Y58" s="15" t="e">
        <f t="shared" si="6"/>
        <v>#DIV/0!</v>
      </c>
      <c r="Z58" s="24"/>
      <c r="AA58" s="24"/>
      <c r="AB58" s="24"/>
      <c r="AC58" s="24"/>
      <c r="AD58" s="24"/>
      <c r="AE58" s="24"/>
      <c r="AF58" s="24"/>
    </row>
    <row r="59" spans="1:32" ht="48" customHeight="1" x14ac:dyDescent="0.3">
      <c r="A59" s="176"/>
      <c r="B59" s="170"/>
      <c r="C59" s="162"/>
      <c r="D59" s="24">
        <v>4.8</v>
      </c>
      <c r="E59" s="126" t="s">
        <v>110</v>
      </c>
      <c r="F59" s="165"/>
      <c r="G59" s="138" t="s">
        <v>213</v>
      </c>
      <c r="H59" s="122" t="s">
        <v>211</v>
      </c>
      <c r="I59" s="124" t="s">
        <v>311</v>
      </c>
      <c r="J59" s="124" t="s">
        <v>292</v>
      </c>
      <c r="K59" s="125"/>
      <c r="L59" s="125" t="s">
        <v>262</v>
      </c>
      <c r="M59" s="125" t="s">
        <v>267</v>
      </c>
      <c r="N59" s="125" t="s">
        <v>271</v>
      </c>
      <c r="O59" s="24"/>
      <c r="P59" s="28" t="str">
        <f t="shared" si="1"/>
        <v>INVALID</v>
      </c>
      <c r="Q59" s="28">
        <f t="shared" si="2"/>
        <v>0.75</v>
      </c>
      <c r="R59" s="28">
        <f t="shared" si="3"/>
        <v>0.5</v>
      </c>
      <c r="S59" s="28">
        <f t="shared" si="4"/>
        <v>0</v>
      </c>
      <c r="T59" s="177"/>
      <c r="U59" s="162"/>
      <c r="V59" s="14" t="s">
        <v>285</v>
      </c>
      <c r="W59" s="14"/>
      <c r="X59" s="15">
        <f>AVERAGE(Q58:Q60)</f>
        <v>0.58333333333333337</v>
      </c>
      <c r="Y59" s="15">
        <f t="shared" si="6"/>
        <v>0.41666666666666663</v>
      </c>
      <c r="AC59" s="14" t="s">
        <v>287</v>
      </c>
      <c r="AD59" s="14"/>
      <c r="AE59" s="15">
        <f>AVERAGE(S58:S60)</f>
        <v>0</v>
      </c>
      <c r="AF59" s="15">
        <f>1-AE59</f>
        <v>1</v>
      </c>
    </row>
    <row r="60" spans="1:32" ht="50.25" customHeight="1" x14ac:dyDescent="0.3">
      <c r="A60" s="176"/>
      <c r="B60" s="170"/>
      <c r="C60" s="163"/>
      <c r="D60" s="17">
        <v>4.9000000000000004</v>
      </c>
      <c r="E60" s="128" t="s">
        <v>111</v>
      </c>
      <c r="F60" s="166"/>
      <c r="G60" s="153" t="s">
        <v>214</v>
      </c>
      <c r="H60" s="154" t="s">
        <v>212</v>
      </c>
      <c r="I60" s="130" t="s">
        <v>311</v>
      </c>
      <c r="J60" s="130" t="s">
        <v>292</v>
      </c>
      <c r="K60" s="131"/>
      <c r="L60" s="131" t="s">
        <v>260</v>
      </c>
      <c r="M60" s="131" t="s">
        <v>265</v>
      </c>
      <c r="N60" s="131" t="s">
        <v>271</v>
      </c>
      <c r="O60" s="17"/>
      <c r="P60" s="32" t="str">
        <f t="shared" si="1"/>
        <v>INVALID</v>
      </c>
      <c r="Q60" s="32">
        <f t="shared" si="2"/>
        <v>0.25</v>
      </c>
      <c r="R60" s="32">
        <f t="shared" si="3"/>
        <v>0</v>
      </c>
      <c r="S60" s="32">
        <f t="shared" si="4"/>
        <v>0</v>
      </c>
      <c r="T60" s="177"/>
      <c r="U60" s="162"/>
      <c r="V60" s="18" t="s">
        <v>286</v>
      </c>
      <c r="W60" s="19"/>
      <c r="X60" s="20">
        <f>AVERAGE(R58:R60)</f>
        <v>0.41666666666666669</v>
      </c>
      <c r="Y60" s="20">
        <f t="shared" si="6"/>
        <v>0.58333333333333326</v>
      </c>
      <c r="Z60" s="17"/>
      <c r="AA60" s="17"/>
      <c r="AB60" s="17"/>
      <c r="AC60" s="18" t="s">
        <v>288</v>
      </c>
      <c r="AD60" s="19"/>
      <c r="AE60" s="20">
        <f>AVERAGE(X58:X60 + AE59)</f>
        <v>0.41666666666666669</v>
      </c>
      <c r="AF60" s="20">
        <f>1-AE60</f>
        <v>0.58333333333333326</v>
      </c>
    </row>
    <row r="61" spans="1:32" ht="72.75" customHeight="1" x14ac:dyDescent="0.3">
      <c r="A61" s="176"/>
      <c r="B61" s="170" t="s">
        <v>34</v>
      </c>
      <c r="C61" s="161" t="s">
        <v>35</v>
      </c>
      <c r="D61" s="33">
        <v>7.1</v>
      </c>
      <c r="E61" s="155" t="s">
        <v>112</v>
      </c>
      <c r="F61" s="164" t="s">
        <v>114</v>
      </c>
      <c r="G61" s="141" t="s">
        <v>217</v>
      </c>
      <c r="H61" s="134" t="s">
        <v>215</v>
      </c>
      <c r="I61" s="135" t="s">
        <v>341</v>
      </c>
      <c r="J61" s="135"/>
      <c r="K61" s="132"/>
      <c r="L61" s="132" t="s">
        <v>262</v>
      </c>
      <c r="M61" s="132" t="s">
        <v>268</v>
      </c>
      <c r="N61" s="132"/>
      <c r="O61" s="33"/>
      <c r="P61" s="38" t="str">
        <f t="shared" si="1"/>
        <v>INVALID</v>
      </c>
      <c r="Q61" s="38">
        <f t="shared" si="2"/>
        <v>0.75</v>
      </c>
      <c r="R61" s="38">
        <f t="shared" si="3"/>
        <v>0.75</v>
      </c>
      <c r="S61" s="38" t="str">
        <f t="shared" si="4"/>
        <v>INVALID</v>
      </c>
      <c r="T61" s="177" t="s">
        <v>34</v>
      </c>
      <c r="U61" s="162" t="s">
        <v>35</v>
      </c>
      <c r="V61" s="70" t="s">
        <v>284</v>
      </c>
      <c r="W61" s="24"/>
      <c r="X61" s="71" t="e">
        <f>AVERAGE(P61:P62)</f>
        <v>#DIV/0!</v>
      </c>
      <c r="Y61" s="71" t="e">
        <f t="shared" si="6"/>
        <v>#DIV/0!</v>
      </c>
      <c r="Z61" s="24"/>
      <c r="AA61" s="24"/>
      <c r="AB61" s="24"/>
      <c r="AC61" s="24"/>
      <c r="AD61" s="24"/>
      <c r="AE61" s="24"/>
      <c r="AF61" s="24"/>
    </row>
    <row r="62" spans="1:32" ht="74.25" customHeight="1" x14ac:dyDescent="0.3">
      <c r="A62" s="176"/>
      <c r="B62" s="170"/>
      <c r="C62" s="163"/>
      <c r="D62" s="17">
        <v>7.9</v>
      </c>
      <c r="E62" s="152" t="s">
        <v>113</v>
      </c>
      <c r="F62" s="166"/>
      <c r="G62" s="153" t="s">
        <v>218</v>
      </c>
      <c r="H62" s="137" t="s">
        <v>216</v>
      </c>
      <c r="I62" s="130" t="s">
        <v>307</v>
      </c>
      <c r="J62" s="130" t="s">
        <v>290</v>
      </c>
      <c r="K62" s="131"/>
      <c r="L62" s="131" t="s">
        <v>263</v>
      </c>
      <c r="M62" s="131" t="s">
        <v>269</v>
      </c>
      <c r="N62" s="131"/>
      <c r="O62" s="17"/>
      <c r="P62" s="32" t="str">
        <f t="shared" si="1"/>
        <v>INVALID</v>
      </c>
      <c r="Q62" s="32">
        <f t="shared" si="2"/>
        <v>1</v>
      </c>
      <c r="R62" s="32">
        <f t="shared" si="3"/>
        <v>1</v>
      </c>
      <c r="S62" s="32" t="str">
        <f t="shared" si="4"/>
        <v>INVALID</v>
      </c>
      <c r="T62" s="177"/>
      <c r="U62" s="162"/>
      <c r="V62" s="19" t="s">
        <v>285</v>
      </c>
      <c r="W62" s="19"/>
      <c r="X62" s="20">
        <f>AVERAGE(Q61:Q62)</f>
        <v>0.875</v>
      </c>
      <c r="Y62" s="20">
        <f t="shared" si="6"/>
        <v>0.125</v>
      </c>
      <c r="Z62" s="17"/>
      <c r="AA62" s="17"/>
      <c r="AB62" s="17"/>
      <c r="AC62" s="17"/>
      <c r="AD62" s="17"/>
      <c r="AE62" s="17"/>
      <c r="AF62" s="17"/>
    </row>
    <row r="63" spans="1:32" ht="28.8" x14ac:dyDescent="0.3">
      <c r="A63" s="176"/>
      <c r="B63" s="170" t="s">
        <v>36</v>
      </c>
      <c r="C63" s="161" t="s">
        <v>37</v>
      </c>
      <c r="D63" s="33">
        <v>10.3</v>
      </c>
      <c r="E63" s="155" t="s">
        <v>115</v>
      </c>
      <c r="F63" s="164" t="s">
        <v>52</v>
      </c>
      <c r="G63" s="133" t="s">
        <v>222</v>
      </c>
      <c r="H63" s="134" t="s">
        <v>219</v>
      </c>
      <c r="I63" s="135" t="s">
        <v>342</v>
      </c>
      <c r="J63" s="135"/>
      <c r="K63" s="132"/>
      <c r="L63" s="132" t="s">
        <v>262</v>
      </c>
      <c r="M63" s="136" t="s">
        <v>280</v>
      </c>
      <c r="N63" s="132"/>
      <c r="O63" s="33"/>
      <c r="P63" s="38" t="str">
        <f t="shared" si="1"/>
        <v>INVALID</v>
      </c>
      <c r="Q63" s="38">
        <f t="shared" si="2"/>
        <v>0.75</v>
      </c>
      <c r="R63" s="38" t="str">
        <f t="shared" si="3"/>
        <v>INVALID</v>
      </c>
      <c r="S63" s="38" t="str">
        <f t="shared" si="4"/>
        <v>INVALID</v>
      </c>
      <c r="T63" s="177" t="s">
        <v>36</v>
      </c>
      <c r="U63" s="162" t="s">
        <v>37</v>
      </c>
      <c r="V63" s="14" t="s">
        <v>284</v>
      </c>
      <c r="X63" s="15" t="e">
        <f>AVERAGE(P63:P65)</f>
        <v>#DIV/0!</v>
      </c>
      <c r="Y63" s="15" t="e">
        <f t="shared" si="6"/>
        <v>#DIV/0!</v>
      </c>
    </row>
    <row r="64" spans="1:32" ht="43.2" x14ac:dyDescent="0.3">
      <c r="A64" s="176"/>
      <c r="B64" s="170"/>
      <c r="C64" s="162"/>
      <c r="D64" s="24">
        <v>10.4</v>
      </c>
      <c r="E64" s="145" t="s">
        <v>116</v>
      </c>
      <c r="F64" s="165"/>
      <c r="G64" s="138" t="s">
        <v>222</v>
      </c>
      <c r="H64" s="122" t="s">
        <v>220</v>
      </c>
      <c r="I64" s="124"/>
      <c r="J64" s="124"/>
      <c r="K64" s="125"/>
      <c r="L64" s="125" t="s">
        <v>263</v>
      </c>
      <c r="M64" s="125" t="s">
        <v>269</v>
      </c>
      <c r="N64" s="125"/>
      <c r="O64" s="24"/>
      <c r="P64" s="28" t="str">
        <f t="shared" si="1"/>
        <v>INVALID</v>
      </c>
      <c r="Q64" s="28">
        <f t="shared" si="2"/>
        <v>1</v>
      </c>
      <c r="R64" s="28">
        <f t="shared" si="3"/>
        <v>1</v>
      </c>
      <c r="S64" s="28" t="str">
        <f t="shared" si="4"/>
        <v>INVALID</v>
      </c>
      <c r="T64" s="177"/>
      <c r="U64" s="162"/>
      <c r="V64" s="14" t="s">
        <v>285</v>
      </c>
      <c r="W64" s="14"/>
      <c r="X64" s="15">
        <f>AVERAGE(Q63:Q65)</f>
        <v>0.91666666666666663</v>
      </c>
      <c r="Y64" s="15">
        <f t="shared" si="6"/>
        <v>8.333333333333337E-2</v>
      </c>
    </row>
    <row r="65" spans="1:25" ht="28.8" x14ac:dyDescent="0.3">
      <c r="A65" s="176"/>
      <c r="B65" s="170"/>
      <c r="C65" s="163"/>
      <c r="D65" s="17">
        <v>10.5</v>
      </c>
      <c r="E65" s="152" t="s">
        <v>117</v>
      </c>
      <c r="F65" s="166"/>
      <c r="G65" s="153" t="s">
        <v>223</v>
      </c>
      <c r="H65" s="137" t="s">
        <v>221</v>
      </c>
      <c r="I65" s="130"/>
      <c r="J65" s="130"/>
      <c r="K65" s="131"/>
      <c r="L65" s="131" t="s">
        <v>263</v>
      </c>
      <c r="M65" s="131" t="s">
        <v>269</v>
      </c>
      <c r="N65" s="131"/>
      <c r="O65" s="17"/>
      <c r="P65" s="32" t="str">
        <f t="shared" si="1"/>
        <v>INVALID</v>
      </c>
      <c r="Q65" s="32">
        <f t="shared" si="2"/>
        <v>1</v>
      </c>
      <c r="R65" s="32">
        <f t="shared" si="3"/>
        <v>1</v>
      </c>
      <c r="S65" s="32" t="str">
        <f t="shared" si="4"/>
        <v>INVALID</v>
      </c>
      <c r="T65" s="177"/>
      <c r="U65" s="162"/>
      <c r="V65" s="18" t="s">
        <v>286</v>
      </c>
      <c r="W65" s="19"/>
      <c r="X65" s="20">
        <f>AVERAGE(R63:R65)</f>
        <v>1</v>
      </c>
      <c r="Y65" s="20">
        <f t="shared" si="6"/>
        <v>0</v>
      </c>
    </row>
    <row r="66" spans="1:25" ht="72" x14ac:dyDescent="0.3">
      <c r="A66" s="176"/>
      <c r="B66" s="170" t="s">
        <v>38</v>
      </c>
      <c r="C66" s="161" t="s">
        <v>39</v>
      </c>
      <c r="D66" s="33">
        <v>11.1</v>
      </c>
      <c r="E66" s="155" t="s">
        <v>118</v>
      </c>
      <c r="F66" s="164" t="s">
        <v>72</v>
      </c>
      <c r="G66" s="141" t="s">
        <v>228</v>
      </c>
      <c r="H66" s="134" t="s">
        <v>224</v>
      </c>
      <c r="I66" s="135" t="s">
        <v>331</v>
      </c>
      <c r="J66" s="135"/>
      <c r="K66" s="132"/>
      <c r="L66" s="132" t="s">
        <v>260</v>
      </c>
      <c r="M66" s="136" t="s">
        <v>280</v>
      </c>
      <c r="N66" s="132"/>
      <c r="O66" s="33"/>
      <c r="P66" s="38" t="str">
        <f t="shared" si="1"/>
        <v>INVALID</v>
      </c>
      <c r="Q66" s="38">
        <f t="shared" si="2"/>
        <v>0.25</v>
      </c>
      <c r="R66" s="38" t="str">
        <f t="shared" si="3"/>
        <v>INVALID</v>
      </c>
      <c r="S66" s="38" t="str">
        <f t="shared" si="4"/>
        <v>INVALID</v>
      </c>
      <c r="T66" s="177" t="s">
        <v>38</v>
      </c>
      <c r="U66" s="162" t="s">
        <v>39</v>
      </c>
      <c r="V66" s="14" t="s">
        <v>284</v>
      </c>
      <c r="X66" s="15" t="e">
        <f>AVERAGE(P66:P70)</f>
        <v>#DIV/0!</v>
      </c>
      <c r="Y66" s="15" t="e">
        <f t="shared" si="6"/>
        <v>#DIV/0!</v>
      </c>
    </row>
    <row r="67" spans="1:25" ht="44.25" customHeight="1" x14ac:dyDescent="0.3">
      <c r="A67" s="176"/>
      <c r="B67" s="170"/>
      <c r="C67" s="162"/>
      <c r="D67" s="24">
        <v>11.2</v>
      </c>
      <c r="E67" s="126" t="s">
        <v>119</v>
      </c>
      <c r="F67" s="165"/>
      <c r="G67" s="138" t="s">
        <v>190</v>
      </c>
      <c r="H67" s="122" t="s">
        <v>225</v>
      </c>
      <c r="I67" s="124" t="s">
        <v>330</v>
      </c>
      <c r="J67" s="124"/>
      <c r="K67" s="125"/>
      <c r="L67" s="125" t="s">
        <v>260</v>
      </c>
      <c r="M67" s="144" t="s">
        <v>280</v>
      </c>
      <c r="N67" s="125"/>
      <c r="O67" s="24"/>
      <c r="P67" s="28" t="str">
        <f t="shared" si="1"/>
        <v>INVALID</v>
      </c>
      <c r="Q67" s="28">
        <f t="shared" si="2"/>
        <v>0.25</v>
      </c>
      <c r="R67" s="28" t="str">
        <f t="shared" si="3"/>
        <v>INVALID</v>
      </c>
      <c r="S67" s="28" t="str">
        <f t="shared" si="4"/>
        <v>INVALID</v>
      </c>
      <c r="T67" s="177"/>
      <c r="U67" s="162"/>
      <c r="V67" s="14" t="s">
        <v>285</v>
      </c>
      <c r="W67" s="14"/>
      <c r="X67" s="15">
        <f>AVERAGE(Q66:Q70)</f>
        <v>0.1</v>
      </c>
      <c r="Y67" s="15">
        <f t="shared" si="6"/>
        <v>0.9</v>
      </c>
    </row>
    <row r="68" spans="1:25" ht="36.75" customHeight="1" x14ac:dyDescent="0.3">
      <c r="A68" s="176"/>
      <c r="B68" s="170"/>
      <c r="C68" s="162"/>
      <c r="D68" s="24">
        <v>11.3</v>
      </c>
      <c r="E68" s="126" t="s">
        <v>120</v>
      </c>
      <c r="F68" s="165"/>
      <c r="G68" s="138" t="s">
        <v>229</v>
      </c>
      <c r="H68" s="122" t="s">
        <v>226</v>
      </c>
      <c r="I68" s="124" t="s">
        <v>331</v>
      </c>
      <c r="J68" s="124"/>
      <c r="K68" s="125"/>
      <c r="L68" s="125" t="s">
        <v>259</v>
      </c>
      <c r="M68" s="125" t="s">
        <v>265</v>
      </c>
      <c r="N68" s="125"/>
      <c r="O68" s="24"/>
      <c r="P68" s="28" t="str">
        <f t="shared" si="1"/>
        <v>INVALID</v>
      </c>
      <c r="Q68" s="28">
        <f t="shared" si="2"/>
        <v>0</v>
      </c>
      <c r="R68" s="28">
        <f t="shared" si="3"/>
        <v>0</v>
      </c>
      <c r="S68" s="28" t="str">
        <f t="shared" si="4"/>
        <v>INVALID</v>
      </c>
      <c r="T68" s="177"/>
      <c r="U68" s="162"/>
      <c r="V68" s="14" t="s">
        <v>286</v>
      </c>
      <c r="W68" s="14"/>
      <c r="X68" s="15">
        <f>AVERAGE(R66:R70)</f>
        <v>0</v>
      </c>
      <c r="Y68" s="15">
        <f t="shared" si="6"/>
        <v>1</v>
      </c>
    </row>
    <row r="69" spans="1:25" ht="27" customHeight="1" x14ac:dyDescent="0.3">
      <c r="A69" s="176"/>
      <c r="B69" s="170"/>
      <c r="C69" s="162"/>
      <c r="D69" s="24">
        <v>11.5</v>
      </c>
      <c r="E69" s="145" t="s">
        <v>121</v>
      </c>
      <c r="F69" s="165"/>
      <c r="G69" s="138" t="s">
        <v>230</v>
      </c>
      <c r="H69" s="122" t="s">
        <v>210</v>
      </c>
      <c r="I69" s="124" t="s">
        <v>332</v>
      </c>
      <c r="J69" s="124"/>
      <c r="K69" s="125"/>
      <c r="L69" s="125" t="s">
        <v>259</v>
      </c>
      <c r="M69" s="125" t="s">
        <v>265</v>
      </c>
      <c r="N69" s="125"/>
      <c r="O69" s="24"/>
      <c r="P69" s="28" t="str">
        <f t="shared" si="1"/>
        <v>INVALID</v>
      </c>
      <c r="Q69" s="28">
        <f t="shared" si="2"/>
        <v>0</v>
      </c>
      <c r="R69" s="28">
        <f t="shared" si="3"/>
        <v>0</v>
      </c>
      <c r="S69" s="28" t="str">
        <f t="shared" si="4"/>
        <v>INVALID</v>
      </c>
      <c r="T69" s="177"/>
      <c r="U69" s="162"/>
      <c r="V69" s="14" t="s">
        <v>287</v>
      </c>
      <c r="W69" s="14"/>
      <c r="X69" s="15" t="e">
        <f>AVERAGE(S66:S70)</f>
        <v>#DIV/0!</v>
      </c>
      <c r="Y69" s="15" t="e">
        <f t="shared" si="6"/>
        <v>#DIV/0!</v>
      </c>
    </row>
    <row r="70" spans="1:25" ht="43.2" x14ac:dyDescent="0.3">
      <c r="A70" s="176"/>
      <c r="B70" s="170"/>
      <c r="C70" s="163"/>
      <c r="D70" s="17">
        <v>11.7</v>
      </c>
      <c r="E70" s="152" t="s">
        <v>122</v>
      </c>
      <c r="F70" s="166"/>
      <c r="G70" s="153" t="s">
        <v>231</v>
      </c>
      <c r="H70" s="137" t="s">
        <v>227</v>
      </c>
      <c r="I70" s="130" t="s">
        <v>333</v>
      </c>
      <c r="J70" s="130"/>
      <c r="K70" s="131"/>
      <c r="L70" s="131" t="s">
        <v>259</v>
      </c>
      <c r="M70" s="156" t="s">
        <v>280</v>
      </c>
      <c r="N70" s="131"/>
      <c r="O70" s="17"/>
      <c r="P70" s="32" t="str">
        <f t="shared" si="1"/>
        <v>INVALID</v>
      </c>
      <c r="Q70" s="32">
        <f t="shared" si="2"/>
        <v>0</v>
      </c>
      <c r="R70" s="32" t="str">
        <f t="shared" si="3"/>
        <v>INVALID</v>
      </c>
      <c r="S70" s="32" t="str">
        <f t="shared" si="4"/>
        <v>INVALID</v>
      </c>
      <c r="T70" s="177"/>
      <c r="U70" s="162"/>
      <c r="V70" s="18" t="s">
        <v>288</v>
      </c>
      <c r="W70" s="19"/>
      <c r="X70" s="20" t="e">
        <f>AVERAGE(X66:X69)</f>
        <v>#DIV/0!</v>
      </c>
      <c r="Y70" s="20" t="e">
        <f t="shared" si="6"/>
        <v>#DIV/0!</v>
      </c>
    </row>
    <row r="71" spans="1:25" ht="68.25" customHeight="1" x14ac:dyDescent="0.3">
      <c r="A71" s="176"/>
      <c r="B71" s="170" t="s">
        <v>42</v>
      </c>
      <c r="C71" s="161" t="s">
        <v>40</v>
      </c>
      <c r="D71" s="33">
        <v>17.3</v>
      </c>
      <c r="E71" s="155" t="s">
        <v>108</v>
      </c>
      <c r="F71" s="164" t="s">
        <v>123</v>
      </c>
      <c r="G71" s="141" t="s">
        <v>232</v>
      </c>
      <c r="H71" s="155" t="s">
        <v>108</v>
      </c>
      <c r="I71" s="135"/>
      <c r="J71" s="135"/>
      <c r="K71" s="132"/>
      <c r="L71" s="132" t="s">
        <v>263</v>
      </c>
      <c r="M71" s="132" t="s">
        <v>269</v>
      </c>
      <c r="N71" s="132"/>
      <c r="O71" s="33"/>
      <c r="P71" s="38" t="str">
        <f t="shared" ref="P71:P82" si="7">IF(K71="No Policy",0,IF(K71="Informal Policy",0.25,IF(K71="Partial Written Policy",0.5,IF(K71="Written Policy",0.75,IF(K71="Approved Written Policy",1,"INVALID")))))</f>
        <v>INVALID</v>
      </c>
      <c r="Q71" s="38">
        <f t="shared" ref="Q71:Q82" si="8">IF(L71="Not Implemented",0,IF(L71="Parts of Policy Implemented",0.25,IF(L71="Implemented on Some Systems",0.5,IF(L71="Implemented on Most Systems",0.75,IF(L71="Implemented on All Systems",1,"INVALID")))))</f>
        <v>1</v>
      </c>
      <c r="R71" s="38">
        <f t="shared" ref="R71:R82" si="9">IF(M71="Not Automated",0,IF(M71="Parts of Policy Automated",0.25,IF(M71="Automated on Some Systems",0.5,IF(M71="Automated on Most Systems",0.75,IF(M71="Automated on All Systems",1,"INVALID")))))</f>
        <v>1</v>
      </c>
      <c r="S71" s="38" t="str">
        <f t="shared" ref="S71:S82" si="10">IF(N71="Not Reported",0,IF(N71="Parts of Policy Reported",0.25,IF(N71="Reported on Some Systems",0.5,IF(N71="Reported on Most Systems",0.75,IF(N71="Reported on All Systems",1,"INVALID")))))</f>
        <v>INVALID</v>
      </c>
      <c r="T71" s="177" t="s">
        <v>42</v>
      </c>
      <c r="U71" s="162" t="s">
        <v>40</v>
      </c>
      <c r="V71" s="70" t="s">
        <v>284</v>
      </c>
      <c r="W71" s="24"/>
      <c r="X71" s="71" t="e">
        <f>AVERAGE(P71:P72)</f>
        <v>#DIV/0!</v>
      </c>
      <c r="Y71" s="71" t="e">
        <f t="shared" si="6"/>
        <v>#DIV/0!</v>
      </c>
    </row>
    <row r="72" spans="1:25" ht="67.5" customHeight="1" x14ac:dyDescent="0.3">
      <c r="A72" s="176"/>
      <c r="B72" s="170"/>
      <c r="C72" s="163"/>
      <c r="D72" s="17">
        <v>17.399999999999999</v>
      </c>
      <c r="E72" s="152" t="s">
        <v>108</v>
      </c>
      <c r="F72" s="166"/>
      <c r="G72" s="153" t="s">
        <v>232</v>
      </c>
      <c r="H72" s="152" t="s">
        <v>108</v>
      </c>
      <c r="I72" s="130"/>
      <c r="J72" s="130"/>
      <c r="K72" s="131"/>
      <c r="L72" s="131" t="s">
        <v>263</v>
      </c>
      <c r="M72" s="131" t="s">
        <v>269</v>
      </c>
      <c r="N72" s="131"/>
      <c r="O72" s="17"/>
      <c r="P72" s="32" t="str">
        <f t="shared" si="7"/>
        <v>INVALID</v>
      </c>
      <c r="Q72" s="32">
        <f t="shared" si="8"/>
        <v>1</v>
      </c>
      <c r="R72" s="32">
        <f t="shared" si="9"/>
        <v>1</v>
      </c>
      <c r="S72" s="32" t="str">
        <f t="shared" si="10"/>
        <v>INVALID</v>
      </c>
      <c r="T72" s="177"/>
      <c r="U72" s="163"/>
      <c r="V72" s="19" t="s">
        <v>285</v>
      </c>
      <c r="W72" s="19"/>
      <c r="X72" s="20">
        <f>AVERAGE(Q71:Q72)</f>
        <v>1</v>
      </c>
      <c r="Y72" s="20">
        <f t="shared" si="6"/>
        <v>0</v>
      </c>
    </row>
    <row r="73" spans="1:25" ht="45" customHeight="1" x14ac:dyDescent="0.3">
      <c r="A73" s="176"/>
      <c r="B73" s="170" t="s">
        <v>43</v>
      </c>
      <c r="C73" s="161" t="s">
        <v>41</v>
      </c>
      <c r="D73" s="33">
        <v>18.100000000000001</v>
      </c>
      <c r="E73" s="143" t="s">
        <v>125</v>
      </c>
      <c r="F73" s="164" t="s">
        <v>124</v>
      </c>
      <c r="G73" s="141" t="s">
        <v>239</v>
      </c>
      <c r="H73" s="157" t="s">
        <v>233</v>
      </c>
      <c r="I73" s="135"/>
      <c r="J73" s="135"/>
      <c r="K73" s="132"/>
      <c r="L73" s="132" t="s">
        <v>260</v>
      </c>
      <c r="M73" s="136" t="s">
        <v>280</v>
      </c>
      <c r="N73" s="132"/>
      <c r="O73" s="33"/>
      <c r="P73" s="38" t="str">
        <f t="shared" si="7"/>
        <v>INVALID</v>
      </c>
      <c r="Q73" s="38">
        <f t="shared" si="8"/>
        <v>0.25</v>
      </c>
      <c r="R73" s="38" t="str">
        <f t="shared" si="9"/>
        <v>INVALID</v>
      </c>
      <c r="S73" s="38" t="str">
        <f t="shared" si="10"/>
        <v>INVALID</v>
      </c>
      <c r="T73" s="177" t="s">
        <v>43</v>
      </c>
      <c r="U73" s="171" t="s">
        <v>41</v>
      </c>
      <c r="V73" s="14" t="s">
        <v>284</v>
      </c>
      <c r="X73" s="15" t="e">
        <f>AVERAGE(P73:P78)</f>
        <v>#DIV/0!</v>
      </c>
      <c r="Y73" s="15" t="e">
        <f t="shared" si="6"/>
        <v>#DIV/0!</v>
      </c>
    </row>
    <row r="74" spans="1:25" ht="28.95" customHeight="1" x14ac:dyDescent="0.3">
      <c r="A74" s="176"/>
      <c r="B74" s="170"/>
      <c r="C74" s="162"/>
      <c r="D74" s="24">
        <v>18.3</v>
      </c>
      <c r="E74" s="126" t="s">
        <v>126</v>
      </c>
      <c r="F74" s="165"/>
      <c r="G74" s="138" t="s">
        <v>240</v>
      </c>
      <c r="H74" s="158" t="s">
        <v>234</v>
      </c>
      <c r="I74" s="124"/>
      <c r="J74" s="124"/>
      <c r="K74" s="125"/>
      <c r="L74" s="125" t="s">
        <v>260</v>
      </c>
      <c r="M74" s="144" t="s">
        <v>280</v>
      </c>
      <c r="N74" s="125"/>
      <c r="O74" s="24"/>
      <c r="P74" s="28" t="str">
        <f t="shared" si="7"/>
        <v>INVALID</v>
      </c>
      <c r="Q74" s="28">
        <f t="shared" si="8"/>
        <v>0.25</v>
      </c>
      <c r="R74" s="28" t="str">
        <f t="shared" si="9"/>
        <v>INVALID</v>
      </c>
      <c r="S74" s="28" t="str">
        <f t="shared" si="10"/>
        <v>INVALID</v>
      </c>
      <c r="T74" s="177"/>
      <c r="U74" s="162"/>
      <c r="V74" s="14" t="s">
        <v>285</v>
      </c>
      <c r="W74" s="14"/>
      <c r="X74" s="15">
        <f>AVERAGE(Q73:Q78)</f>
        <v>0.20833333333333334</v>
      </c>
      <c r="Y74" s="15">
        <f t="shared" si="6"/>
        <v>0.79166666666666663</v>
      </c>
    </row>
    <row r="75" spans="1:25" ht="28.8" x14ac:dyDescent="0.3">
      <c r="A75" s="176"/>
      <c r="B75" s="170"/>
      <c r="C75" s="162"/>
      <c r="D75" s="24">
        <v>18.7</v>
      </c>
      <c r="E75" s="126" t="s">
        <v>127</v>
      </c>
      <c r="F75" s="165"/>
      <c r="G75" s="138" t="s">
        <v>241</v>
      </c>
      <c r="H75" s="122" t="s">
        <v>235</v>
      </c>
      <c r="I75" s="124"/>
      <c r="J75" s="124"/>
      <c r="K75" s="125"/>
      <c r="L75" s="125" t="s">
        <v>260</v>
      </c>
      <c r="M75" s="125" t="s">
        <v>265</v>
      </c>
      <c r="N75" s="125"/>
      <c r="O75" s="24"/>
      <c r="P75" s="28" t="str">
        <f t="shared" si="7"/>
        <v>INVALID</v>
      </c>
      <c r="Q75" s="28">
        <f t="shared" si="8"/>
        <v>0.25</v>
      </c>
      <c r="R75" s="28">
        <f t="shared" si="9"/>
        <v>0</v>
      </c>
      <c r="S75" s="28" t="str">
        <f t="shared" si="10"/>
        <v>INVALID</v>
      </c>
      <c r="T75" s="177"/>
      <c r="U75" s="162"/>
      <c r="V75" s="14" t="s">
        <v>286</v>
      </c>
      <c r="W75" s="14"/>
      <c r="X75" s="15">
        <f>AVERAGE(R73:R78)</f>
        <v>0</v>
      </c>
      <c r="Y75" s="15">
        <f t="shared" si="6"/>
        <v>1</v>
      </c>
    </row>
    <row r="76" spans="1:25" ht="72" x14ac:dyDescent="0.3">
      <c r="A76" s="176"/>
      <c r="B76" s="170"/>
      <c r="C76" s="162"/>
      <c r="D76" s="24">
        <v>18.8</v>
      </c>
      <c r="E76" s="126" t="s">
        <v>128</v>
      </c>
      <c r="F76" s="165"/>
      <c r="G76" s="138" t="s">
        <v>242</v>
      </c>
      <c r="H76" s="122" t="s">
        <v>236</v>
      </c>
      <c r="I76" s="124"/>
      <c r="J76" s="124"/>
      <c r="K76" s="125"/>
      <c r="L76" s="125" t="s">
        <v>259</v>
      </c>
      <c r="M76" s="144" t="s">
        <v>280</v>
      </c>
      <c r="N76" s="125"/>
      <c r="O76" s="24"/>
      <c r="P76" s="28" t="str">
        <f t="shared" si="7"/>
        <v>INVALID</v>
      </c>
      <c r="Q76" s="28">
        <f t="shared" si="8"/>
        <v>0</v>
      </c>
      <c r="R76" s="28" t="str">
        <f t="shared" si="9"/>
        <v>INVALID</v>
      </c>
      <c r="S76" s="28" t="str">
        <f t="shared" si="10"/>
        <v>INVALID</v>
      </c>
      <c r="T76" s="177"/>
      <c r="U76" s="162"/>
      <c r="V76" s="14" t="s">
        <v>287</v>
      </c>
      <c r="W76" s="14"/>
      <c r="X76" s="15" t="e">
        <f>AVERAGE(S73:S78)</f>
        <v>#DIV/0!</v>
      </c>
      <c r="Y76" s="15" t="e">
        <f t="shared" si="6"/>
        <v>#DIV/0!</v>
      </c>
    </row>
    <row r="77" spans="1:25" ht="28.8" x14ac:dyDescent="0.3">
      <c r="A77" s="176"/>
      <c r="B77" s="170"/>
      <c r="C77" s="162"/>
      <c r="D77" s="24">
        <v>18.899999999999999</v>
      </c>
      <c r="E77" s="126" t="s">
        <v>129</v>
      </c>
      <c r="F77" s="165"/>
      <c r="G77" s="138" t="s">
        <v>243</v>
      </c>
      <c r="H77" s="122" t="s">
        <v>237</v>
      </c>
      <c r="I77" s="124"/>
      <c r="J77" s="124"/>
      <c r="K77" s="125"/>
      <c r="L77" s="125" t="s">
        <v>261</v>
      </c>
      <c r="M77" s="144" t="s">
        <v>280</v>
      </c>
      <c r="N77" s="125"/>
      <c r="O77" s="24"/>
      <c r="P77" s="28" t="str">
        <f t="shared" si="7"/>
        <v>INVALID</v>
      </c>
      <c r="Q77" s="28">
        <f t="shared" si="8"/>
        <v>0.5</v>
      </c>
      <c r="R77" s="28" t="str">
        <f t="shared" si="9"/>
        <v>INVALID</v>
      </c>
      <c r="S77" s="28" t="str">
        <f t="shared" si="10"/>
        <v>INVALID</v>
      </c>
      <c r="T77" s="177"/>
      <c r="U77" s="162"/>
      <c r="V77" s="14" t="s">
        <v>288</v>
      </c>
      <c r="W77" s="14"/>
      <c r="X77" s="15" t="e">
        <f>AVERAGE(X73:X76)</f>
        <v>#DIV/0!</v>
      </c>
      <c r="Y77" s="15" t="e">
        <f t="shared" si="6"/>
        <v>#DIV/0!</v>
      </c>
    </row>
    <row r="78" spans="1:25" ht="86.4" x14ac:dyDescent="0.3">
      <c r="A78" s="176"/>
      <c r="B78" s="170"/>
      <c r="C78" s="163"/>
      <c r="D78" s="17">
        <v>18.100000000000001</v>
      </c>
      <c r="E78" s="128" t="s">
        <v>130</v>
      </c>
      <c r="F78" s="166"/>
      <c r="G78" s="153" t="s">
        <v>244</v>
      </c>
      <c r="H78" s="137" t="s">
        <v>238</v>
      </c>
      <c r="I78" s="130"/>
      <c r="J78" s="130"/>
      <c r="K78" s="131"/>
      <c r="L78" s="131" t="s">
        <v>259</v>
      </c>
      <c r="M78" s="131" t="s">
        <v>265</v>
      </c>
      <c r="N78" s="131"/>
      <c r="O78" s="17"/>
      <c r="P78" s="32" t="str">
        <f t="shared" si="7"/>
        <v>INVALID</v>
      </c>
      <c r="Q78" s="32">
        <f t="shared" si="8"/>
        <v>0</v>
      </c>
      <c r="R78" s="32">
        <f t="shared" si="9"/>
        <v>0</v>
      </c>
      <c r="S78" s="32" t="str">
        <f t="shared" si="10"/>
        <v>INVALID</v>
      </c>
      <c r="T78" s="177"/>
      <c r="U78" s="162"/>
      <c r="V78" s="16"/>
      <c r="W78" s="17"/>
      <c r="X78" s="17"/>
      <c r="Y78" s="17"/>
    </row>
    <row r="79" spans="1:25" ht="37.5" customHeight="1" x14ac:dyDescent="0.3">
      <c r="A79" s="176"/>
      <c r="B79" s="170" t="s">
        <v>44</v>
      </c>
      <c r="C79" s="161" t="s">
        <v>45</v>
      </c>
      <c r="D79" s="33">
        <v>20.100000000000001</v>
      </c>
      <c r="E79" s="143" t="s">
        <v>131</v>
      </c>
      <c r="F79" s="164" t="s">
        <v>71</v>
      </c>
      <c r="G79" s="141" t="s">
        <v>248</v>
      </c>
      <c r="H79" s="134" t="s">
        <v>245</v>
      </c>
      <c r="I79" s="135"/>
      <c r="J79" s="135"/>
      <c r="K79" s="132"/>
      <c r="L79" s="132" t="s">
        <v>260</v>
      </c>
      <c r="M79" s="136" t="s">
        <v>280</v>
      </c>
      <c r="N79" s="132"/>
      <c r="O79" s="33"/>
      <c r="P79" s="38" t="str">
        <f t="shared" si="7"/>
        <v>INVALID</v>
      </c>
      <c r="Q79" s="38">
        <f t="shared" si="8"/>
        <v>0.25</v>
      </c>
      <c r="R79" s="38" t="str">
        <f t="shared" si="9"/>
        <v>INVALID</v>
      </c>
      <c r="S79" s="38" t="str">
        <f t="shared" si="10"/>
        <v>INVALID</v>
      </c>
      <c r="T79" s="177" t="s">
        <v>44</v>
      </c>
      <c r="U79" s="162" t="s">
        <v>45</v>
      </c>
      <c r="V79" s="14" t="s">
        <v>284</v>
      </c>
      <c r="X79" s="15" t="e">
        <f>AVERAGE(P79:P82)</f>
        <v>#DIV/0!</v>
      </c>
      <c r="Y79" s="15" t="e">
        <f>1-X79</f>
        <v>#DIV/0!</v>
      </c>
    </row>
    <row r="80" spans="1:25" ht="39" customHeight="1" x14ac:dyDescent="0.3">
      <c r="A80" s="176"/>
      <c r="B80" s="170"/>
      <c r="C80" s="162"/>
      <c r="D80" s="24">
        <v>20.2</v>
      </c>
      <c r="E80" s="126" t="s">
        <v>132</v>
      </c>
      <c r="F80" s="165"/>
      <c r="G80" s="138" t="s">
        <v>248</v>
      </c>
      <c r="H80" s="122" t="s">
        <v>245</v>
      </c>
      <c r="I80" s="124"/>
      <c r="J80" s="124"/>
      <c r="K80" s="125"/>
      <c r="L80" s="125" t="s">
        <v>260</v>
      </c>
      <c r="M80" s="144" t="s">
        <v>280</v>
      </c>
      <c r="N80" s="125"/>
      <c r="O80" s="24"/>
      <c r="P80" s="28" t="str">
        <f t="shared" si="7"/>
        <v>INVALID</v>
      </c>
      <c r="Q80" s="28">
        <f t="shared" si="8"/>
        <v>0.25</v>
      </c>
      <c r="R80" s="28" t="str">
        <f t="shared" si="9"/>
        <v>INVALID</v>
      </c>
      <c r="S80" s="28" t="str">
        <f t="shared" si="10"/>
        <v>INVALID</v>
      </c>
      <c r="T80" s="177"/>
      <c r="U80" s="162"/>
      <c r="V80" s="14" t="s">
        <v>285</v>
      </c>
      <c r="W80" s="14"/>
      <c r="X80" s="15">
        <f>AVERAGE(Q79:Q82)</f>
        <v>0.25</v>
      </c>
      <c r="Y80" s="15">
        <f>1-X80</f>
        <v>0.75</v>
      </c>
    </row>
    <row r="81" spans="1:25" ht="28.8" x14ac:dyDescent="0.3">
      <c r="A81" s="176"/>
      <c r="B81" s="170"/>
      <c r="C81" s="162"/>
      <c r="D81" s="24">
        <v>20.3</v>
      </c>
      <c r="E81" s="126" t="s">
        <v>133</v>
      </c>
      <c r="F81" s="165"/>
      <c r="G81" s="138" t="s">
        <v>248</v>
      </c>
      <c r="H81" s="122" t="s">
        <v>246</v>
      </c>
      <c r="I81" s="124"/>
      <c r="J81" s="124"/>
      <c r="K81" s="125"/>
      <c r="L81" s="125" t="s">
        <v>260</v>
      </c>
      <c r="M81" s="144" t="s">
        <v>280</v>
      </c>
      <c r="N81" s="125"/>
      <c r="O81" s="24"/>
      <c r="P81" s="28" t="str">
        <f t="shared" si="7"/>
        <v>INVALID</v>
      </c>
      <c r="Q81" s="28">
        <f t="shared" si="8"/>
        <v>0.25</v>
      </c>
      <c r="R81" s="28" t="str">
        <f t="shared" si="9"/>
        <v>INVALID</v>
      </c>
      <c r="S81" s="28" t="str">
        <f t="shared" si="10"/>
        <v>INVALID</v>
      </c>
      <c r="T81" s="177"/>
      <c r="U81" s="162"/>
      <c r="V81" s="14" t="s">
        <v>286</v>
      </c>
      <c r="W81" s="14"/>
      <c r="X81" s="15" t="e">
        <f>AVERAGE(R79:R82)</f>
        <v>#DIV/0!</v>
      </c>
      <c r="Y81" s="15" t="e">
        <f>1-X81</f>
        <v>#DIV/0!</v>
      </c>
    </row>
    <row r="82" spans="1:25" ht="43.2" x14ac:dyDescent="0.3">
      <c r="A82" s="176"/>
      <c r="B82" s="170"/>
      <c r="C82" s="163"/>
      <c r="D82" s="17">
        <v>20.399999999999999</v>
      </c>
      <c r="E82" s="128" t="s">
        <v>134</v>
      </c>
      <c r="F82" s="166"/>
      <c r="G82" s="153" t="s">
        <v>249</v>
      </c>
      <c r="H82" s="137" t="s">
        <v>247</v>
      </c>
      <c r="I82" s="130"/>
      <c r="J82" s="130"/>
      <c r="K82" s="131"/>
      <c r="L82" s="131" t="s">
        <v>260</v>
      </c>
      <c r="M82" s="156" t="s">
        <v>280</v>
      </c>
      <c r="N82" s="131"/>
      <c r="O82" s="17"/>
      <c r="P82" s="32" t="str">
        <f t="shared" si="7"/>
        <v>INVALID</v>
      </c>
      <c r="Q82" s="32">
        <f t="shared" si="8"/>
        <v>0.25</v>
      </c>
      <c r="R82" s="32" t="str">
        <f t="shared" si="9"/>
        <v>INVALID</v>
      </c>
      <c r="S82" s="32" t="str">
        <f t="shared" si="10"/>
        <v>INVALID</v>
      </c>
      <c r="T82" s="177"/>
      <c r="U82" s="162"/>
      <c r="V82" s="14" t="s">
        <v>287</v>
      </c>
      <c r="W82" s="14"/>
      <c r="X82" s="15" t="e">
        <f>AVERAGE(S79:S82)</f>
        <v>#DIV/0!</v>
      </c>
      <c r="Y82" s="15" t="e">
        <f>1-X82</f>
        <v>#DIV/0!</v>
      </c>
    </row>
  </sheetData>
  <mergeCells count="94">
    <mergeCell ref="T66:T70"/>
    <mergeCell ref="U79:U82"/>
    <mergeCell ref="U66:U70"/>
    <mergeCell ref="U71:U72"/>
    <mergeCell ref="U73:U78"/>
    <mergeCell ref="T71:T72"/>
    <mergeCell ref="T73:T78"/>
    <mergeCell ref="T79:T82"/>
    <mergeCell ref="U58:U60"/>
    <mergeCell ref="U61:U62"/>
    <mergeCell ref="U63:U65"/>
    <mergeCell ref="T58:T60"/>
    <mergeCell ref="T61:T62"/>
    <mergeCell ref="T63:T65"/>
    <mergeCell ref="T40:T43"/>
    <mergeCell ref="U40:U43"/>
    <mergeCell ref="U44:U50"/>
    <mergeCell ref="U51:U56"/>
    <mergeCell ref="T44:T50"/>
    <mergeCell ref="T51:T56"/>
    <mergeCell ref="U27:U30"/>
    <mergeCell ref="U31:U36"/>
    <mergeCell ref="U38:U39"/>
    <mergeCell ref="T31:T36"/>
    <mergeCell ref="T38:T39"/>
    <mergeCell ref="T25:T26"/>
    <mergeCell ref="U25:U26"/>
    <mergeCell ref="K2:N3"/>
    <mergeCell ref="T6:T10"/>
    <mergeCell ref="U6:U10"/>
    <mergeCell ref="T11:T14"/>
    <mergeCell ref="U11:U14"/>
    <mergeCell ref="T15:T19"/>
    <mergeCell ref="U15:U19"/>
    <mergeCell ref="T20:T24"/>
    <mergeCell ref="U20:U24"/>
    <mergeCell ref="A5:A24"/>
    <mergeCell ref="A25:A36"/>
    <mergeCell ref="A37:A56"/>
    <mergeCell ref="A57:A82"/>
    <mergeCell ref="B66:B70"/>
    <mergeCell ref="B71:B72"/>
    <mergeCell ref="B73:B78"/>
    <mergeCell ref="B79:B82"/>
    <mergeCell ref="B44:B50"/>
    <mergeCell ref="B51:B56"/>
    <mergeCell ref="B58:B60"/>
    <mergeCell ref="B61:B62"/>
    <mergeCell ref="B63:B65"/>
    <mergeCell ref="B25:B26"/>
    <mergeCell ref="B27:B30"/>
    <mergeCell ref="B32:B36"/>
    <mergeCell ref="B38:B39"/>
    <mergeCell ref="B40:B43"/>
    <mergeCell ref="C15:C19"/>
    <mergeCell ref="F15:F19"/>
    <mergeCell ref="B11:B14"/>
    <mergeCell ref="B15:B19"/>
    <mergeCell ref="B20:B24"/>
    <mergeCell ref="C20:C24"/>
    <mergeCell ref="F20:F24"/>
    <mergeCell ref="F25:F26"/>
    <mergeCell ref="C25:C26"/>
    <mergeCell ref="C27:C30"/>
    <mergeCell ref="F27:F30"/>
    <mergeCell ref="C38:C39"/>
    <mergeCell ref="F38:F39"/>
    <mergeCell ref="C40:C43"/>
    <mergeCell ref="B5:B10"/>
    <mergeCell ref="C5:C10"/>
    <mergeCell ref="F5:F10"/>
    <mergeCell ref="C11:C14"/>
    <mergeCell ref="F11:F14"/>
    <mergeCell ref="F40:F43"/>
    <mergeCell ref="C31:C36"/>
    <mergeCell ref="F31:F36"/>
    <mergeCell ref="C44:C50"/>
    <mergeCell ref="F44:F50"/>
    <mergeCell ref="C51:C56"/>
    <mergeCell ref="F51:F56"/>
    <mergeCell ref="C58:C60"/>
    <mergeCell ref="F58:F60"/>
    <mergeCell ref="C61:C62"/>
    <mergeCell ref="F61:F62"/>
    <mergeCell ref="C73:C78"/>
    <mergeCell ref="F73:F78"/>
    <mergeCell ref="C79:C82"/>
    <mergeCell ref="F79:F82"/>
    <mergeCell ref="C63:C65"/>
    <mergeCell ref="F63:F65"/>
    <mergeCell ref="C66:C70"/>
    <mergeCell ref="F66:F70"/>
    <mergeCell ref="F71:F72"/>
    <mergeCell ref="C71:C72"/>
  </mergeCells>
  <conditionalFormatting sqref="L6:N6 K7:N10 K11:L11 K12:N82">
    <cfRule type="colorScale" priority="27">
      <colorScale>
        <cfvo type="min"/>
        <cfvo type="max"/>
        <color rgb="FFFF0000"/>
        <color theme="9"/>
      </colorScale>
    </cfRule>
  </conditionalFormatting>
  <conditionalFormatting sqref="K6">
    <cfRule type="colorScale" priority="11">
      <colorScale>
        <cfvo type="min"/>
        <cfvo type="max"/>
        <color rgb="FFFF0000"/>
        <color theme="9"/>
      </colorScale>
    </cfRule>
  </conditionalFormatting>
  <pageMargins left="0.7" right="0.7" top="0.75" bottom="0.75" header="0.3" footer="0.3"/>
  <pageSetup orientation="portrait" r:id="rId1"/>
  <colBreaks count="4" manualBreakCount="4">
    <brk id="4" max="81" man="1"/>
    <brk id="11" max="81" man="1"/>
    <brk id="19" max="81" man="1"/>
    <brk id="23" max="81" man="1"/>
  </colBreaks>
  <extLst>
    <ext xmlns:x14="http://schemas.microsoft.com/office/spreadsheetml/2009/9/main" uri="{78C0D931-6437-407d-A8EE-F0AAD7539E65}">
      <x14:conditionalFormattings>
        <x14:conditionalFormatting xmlns:xm="http://schemas.microsoft.com/office/excel/2006/main">
          <x14:cfRule type="cellIs" priority="83" operator="equal" id="{2D420B9E-DFEA-4A39-A848-3E42B19ADAB3}">
            <xm:f>'http://tis.che.org/eis/eis_team/isac/SharedDocs/Qradar/O365 Qradar/Best Practices/[CIS Critical-Security-Control-v7.0bv4.xlsx]Values'!#REF!</xm:f>
            <x14:dxf>
              <fill>
                <patternFill>
                  <bgColor rgb="FF27AE60"/>
                </patternFill>
              </fill>
            </x14:dxf>
          </x14:cfRule>
          <x14:cfRule type="cellIs" priority="84" operator="equal" id="{9A71905B-470C-403A-86F9-ED43556F1692}">
            <xm:f>'http://tis.che.org/eis/eis_team/isac/SharedDocs/Qradar/O365 Qradar/Best Practices/[CIS Critical-Security-Control-v7.0bv4.xlsx]Values'!#REF!</xm:f>
            <x14:dxf>
              <fill>
                <patternFill>
                  <bgColor rgb="FFF1C40F"/>
                </patternFill>
              </fill>
            </x14:dxf>
          </x14:cfRule>
          <x14:cfRule type="cellIs" priority="85" operator="equal" id="{BA5F478D-5BDF-41A2-81DF-CD45844CFF14}">
            <xm:f>'http://tis.che.org/eis/eis_team/isac/SharedDocs/Qradar/O365 Qradar/Best Practices/[CIS Critical-Security-Control-v7.0bv4.xlsx]Values'!#REF!</xm:f>
            <x14:dxf>
              <fill>
                <patternFill>
                  <bgColor rgb="FFF39C12"/>
                </patternFill>
              </fill>
            </x14:dxf>
          </x14:cfRule>
          <x14:cfRule type="cellIs" priority="86" operator="equal" id="{44BCF3D6-5DBD-4142-AD0D-2BC8115F4F40}">
            <xm:f>'http://tis.che.org/eis/eis_team/isac/SharedDocs/Qradar/O365 Qradar/Best Practices/[CIS Critical-Security-Control-v7.0bv4.xlsx]Values'!#REF!</xm:f>
            <x14:dxf>
              <fill>
                <patternFill>
                  <bgColor rgb="FFE67E22"/>
                </patternFill>
              </fill>
            </x14:dxf>
          </x14:cfRule>
          <x14:cfRule type="cellIs" priority="87" operator="equal" id="{8C360DB0-64D3-4780-A759-71E71A1FF09C}">
            <xm:f>'http://tis.che.org/eis/eis_team/isac/SharedDocs/Qradar/O365 Qradar/Best Practices/[CIS Critical-Security-Control-v7.0bv4.xlsx]Values'!#REF!</xm:f>
            <x14:dxf>
              <fill>
                <patternFill>
                  <bgColor rgb="FFE74C3C"/>
                </patternFill>
              </fill>
            </x14:dxf>
          </x14:cfRule>
          <xm:sqref>K9:K10</xm:sqref>
        </x14:conditionalFormatting>
        <x14:conditionalFormatting xmlns:xm="http://schemas.microsoft.com/office/excel/2006/main">
          <x14:cfRule type="cellIs" priority="68" operator="equal" id="{4FCA7D2F-DD42-40A7-AA46-7A170A409566}">
            <xm:f>'http://tis.che.org/eis/eis_team/isac/SharedDocs/Qradar/O365 Qradar/Best Practices/[CIS Critical-Security-Control-v7.0bv4.xlsx]Values'!#REF!</xm:f>
            <x14:dxf>
              <fill>
                <patternFill>
                  <bgColor rgb="FF27AE60"/>
                </patternFill>
              </fill>
            </x14:dxf>
          </x14:cfRule>
          <x14:cfRule type="cellIs" priority="79" operator="equal" id="{2E55306F-4E82-47A7-A302-56A8D5166754}">
            <xm:f>'http://tis.che.org/eis/eis_team/isac/SharedDocs/Qradar/O365 Qradar/Best Practices/[CIS Critical-Security-Control-v7.0bv4.xlsx]Values'!#REF!</xm:f>
            <x14:dxf>
              <fill>
                <patternFill>
                  <bgColor rgb="FFF1C40F"/>
                </patternFill>
              </fill>
            </x14:dxf>
          </x14:cfRule>
          <x14:cfRule type="cellIs" priority="80" operator="equal" id="{ED91111D-A0AA-4E46-BC29-07A08CF73B4D}">
            <xm:f>'http://tis.che.org/eis/eis_team/isac/SharedDocs/Qradar/O365 Qradar/Best Practices/[CIS Critical-Security-Control-v7.0bv4.xlsx]Values'!#REF!</xm:f>
            <x14:dxf>
              <fill>
                <patternFill>
                  <bgColor rgb="FFF39C12"/>
                </patternFill>
              </fill>
            </x14:dxf>
          </x14:cfRule>
          <x14:cfRule type="cellIs" priority="81" operator="equal" id="{78BE7030-81DA-400C-8CFC-368E72BC3BC8}">
            <xm:f>'http://tis.che.org/eis/eis_team/isac/SharedDocs/Qradar/O365 Qradar/Best Practices/[CIS Critical-Security-Control-v7.0bv4.xlsx]Values'!#REF!</xm:f>
            <x14:dxf>
              <fill>
                <patternFill>
                  <bgColor rgb="FFE67E22"/>
                </patternFill>
              </fill>
            </x14:dxf>
          </x14:cfRule>
          <x14:cfRule type="cellIs" priority="82" operator="equal" id="{2E17B5C5-95D5-4BB5-9664-CA5EF3794DFB}">
            <xm:f>'http://tis.che.org/eis/eis_team/isac/SharedDocs/Qradar/O365 Qradar/Best Practices/[CIS Critical-Security-Control-v7.0bv4.xlsx]Values'!#REF!</xm:f>
            <x14:dxf>
              <fill>
                <patternFill>
                  <bgColor rgb="FFE74C3C"/>
                </patternFill>
              </fill>
            </x14:dxf>
          </x14:cfRule>
          <xm:sqref>L6 L9:L10</xm:sqref>
        </x14:conditionalFormatting>
        <x14:conditionalFormatting xmlns:xm="http://schemas.microsoft.com/office/excel/2006/main">
          <x14:cfRule type="cellIs" priority="69" operator="equal" id="{E4D31F65-FE00-4647-9088-8CFCA285D2BF}">
            <xm:f>'http://tis.che.org/eis/eis_team/isac/SharedDocs/Qradar/O365 Qradar/Best Practices/[CIS Critical-Security-Control-v7.0bv4.xlsx]Values'!#REF!</xm:f>
            <x14:dxf>
              <fill>
                <patternFill>
                  <bgColor rgb="FF27B060"/>
                </patternFill>
              </fill>
            </x14:dxf>
          </x14:cfRule>
          <x14:cfRule type="cellIs" priority="75" operator="equal" id="{309246C5-1717-441C-87FB-CD1369676FBA}">
            <xm:f>'http://tis.che.org/eis/eis_team/isac/SharedDocs/Qradar/O365 Qradar/Best Practices/[CIS Critical-Security-Control-v7.0bv4.xlsx]Values'!#REF!</xm:f>
            <x14:dxf>
              <fill>
                <patternFill>
                  <bgColor rgb="FFF1C40F"/>
                </patternFill>
              </fill>
            </x14:dxf>
          </x14:cfRule>
          <x14:cfRule type="cellIs" priority="76" operator="equal" id="{6DF24D56-05A8-410F-863D-1632C733E4B4}">
            <xm:f>'http://tis.che.org/eis/eis_team/isac/SharedDocs/Qradar/O365 Qradar/Best Practices/[CIS Critical-Security-Control-v7.0bv4.xlsx]Values'!#REF!</xm:f>
            <x14:dxf>
              <fill>
                <patternFill>
                  <bgColor rgb="FFF39C12"/>
                </patternFill>
              </fill>
            </x14:dxf>
          </x14:cfRule>
          <x14:cfRule type="cellIs" priority="77" operator="equal" id="{8DF550B8-029C-42DB-83E2-F27CD1E32894}">
            <xm:f>'http://tis.che.org/eis/eis_team/isac/SharedDocs/Qradar/O365 Qradar/Best Practices/[CIS Critical-Security-Control-v7.0bv4.xlsx]Values'!#REF!</xm:f>
            <x14:dxf>
              <fill>
                <patternFill>
                  <bgColor rgb="FFE67E22"/>
                </patternFill>
              </fill>
            </x14:dxf>
          </x14:cfRule>
          <x14:cfRule type="cellIs" priority="78" operator="equal" id="{B12F2065-137F-4F36-AF02-F8C2B33B55FC}">
            <xm:f>'http://tis.che.org/eis/eis_team/isac/SharedDocs/Qradar/O365 Qradar/Best Practices/[CIS Critical-Security-Control-v7.0bv4.xlsx]Values'!#REF!</xm:f>
            <x14:dxf>
              <fill>
                <patternFill>
                  <bgColor rgb="FFE74C3C"/>
                </patternFill>
              </fill>
            </x14:dxf>
          </x14:cfRule>
          <xm:sqref>M6 M9:M10</xm:sqref>
        </x14:conditionalFormatting>
        <x14:conditionalFormatting xmlns:xm="http://schemas.microsoft.com/office/excel/2006/main">
          <x14:cfRule type="cellIs" priority="70" operator="equal" id="{DE72581E-3895-49C9-A7A0-4238C6720034}">
            <xm:f>'http://tis.che.org/eis/eis_team/isac/SharedDocs/Qradar/O365 Qradar/Best Practices/[CIS Critical-Security-Control-v7.0bv4.xlsx]Values'!#REF!</xm:f>
            <x14:dxf>
              <fill>
                <patternFill>
                  <bgColor rgb="FF27AE60"/>
                </patternFill>
              </fill>
            </x14:dxf>
          </x14:cfRule>
          <x14:cfRule type="cellIs" priority="72" operator="equal" id="{C1F94FDF-E982-4427-84DE-36103B7AB068}">
            <xm:f>'http://tis.che.org/eis/eis_team/isac/SharedDocs/Qradar/O365 Qradar/Best Practices/[CIS Critical-Security-Control-v7.0bv4.xlsx]Values'!#REF!</xm:f>
            <x14:dxf>
              <fill>
                <patternFill>
                  <bgColor rgb="FFF39C12"/>
                </patternFill>
              </fill>
            </x14:dxf>
          </x14:cfRule>
          <x14:cfRule type="cellIs" priority="73" operator="equal" id="{040951F0-69DD-4BB1-BC95-BD016BFA99A1}">
            <xm:f>'http://tis.che.org/eis/eis_team/isac/SharedDocs/Qradar/O365 Qradar/Best Practices/[CIS Critical-Security-Control-v7.0bv4.xlsx]Values'!#REF!</xm:f>
            <x14:dxf>
              <fill>
                <patternFill>
                  <bgColor rgb="FFE67E22"/>
                </patternFill>
              </fill>
            </x14:dxf>
          </x14:cfRule>
          <x14:cfRule type="cellIs" priority="74" operator="equal" id="{9001C9E9-A944-4FA5-ADFE-D8D23BB92A1C}">
            <xm:f>'http://tis.che.org/eis/eis_team/isac/SharedDocs/Qradar/O365 Qradar/Best Practices/[CIS Critical-Security-Control-v7.0bv4.xlsx]Values'!#REF!</xm:f>
            <x14:dxf>
              <fill>
                <patternFill>
                  <bgColor rgb="FFE74C3C"/>
                </patternFill>
              </fill>
            </x14:dxf>
          </x14:cfRule>
          <xm:sqref>N6 N9:N10</xm:sqref>
        </x14:conditionalFormatting>
        <x14:conditionalFormatting xmlns:xm="http://schemas.microsoft.com/office/excel/2006/main">
          <x14:cfRule type="cellIs" priority="71" operator="equal" id="{0DC0D0DE-DF79-4EF8-B420-A5EF800C85FF}">
            <xm:f>'http://tis.che.org/eis/eis_team/isac/SharedDocs/Qradar/O365 Qradar/Best Practices/[CIS Critical-Security-Control-v7.0bv4.xlsx]Values'!#REF!</xm:f>
            <x14:dxf>
              <fill>
                <patternFill>
                  <bgColor rgb="FFF1C40F"/>
                </patternFill>
              </fill>
            </x14:dxf>
          </x14:cfRule>
          <xm:sqref>N6 N9:N10</xm:sqref>
        </x14:conditionalFormatting>
        <x14:conditionalFormatting xmlns:xm="http://schemas.microsoft.com/office/excel/2006/main">
          <x14:cfRule type="cellIs" priority="63" operator="equal" id="{FE28A724-4A30-45CA-924F-A06270806B32}">
            <xm:f>'http://tis.che.org/eis/eis_team/isac/SharedDocs/Qradar/O365 Qradar/Best Practices/[CIS Critical-Security-Control-v7.0bv4.xlsx]Values'!#REF!</xm:f>
            <x14:dxf>
              <fill>
                <patternFill>
                  <bgColor rgb="FF27AE60"/>
                </patternFill>
              </fill>
            </x14:dxf>
          </x14:cfRule>
          <x14:cfRule type="cellIs" priority="64" operator="equal" id="{749CD139-84A9-40CA-B4F5-EF14B3C2745D}">
            <xm:f>'http://tis.che.org/eis/eis_team/isac/SharedDocs/Qradar/O365 Qradar/Best Practices/[CIS Critical-Security-Control-v7.0bv4.xlsx]Values'!#REF!</xm:f>
            <x14:dxf>
              <fill>
                <patternFill>
                  <bgColor rgb="FFF1C40F"/>
                </patternFill>
              </fill>
            </x14:dxf>
          </x14:cfRule>
          <x14:cfRule type="cellIs" priority="65" operator="equal" id="{DC8EDD8B-C601-4F87-96B9-D698BD306F43}">
            <xm:f>'http://tis.che.org/eis/eis_team/isac/SharedDocs/Qradar/O365 Qradar/Best Practices/[CIS Critical-Security-Control-v7.0bv4.xlsx]Values'!#REF!</xm:f>
            <x14:dxf>
              <fill>
                <patternFill>
                  <bgColor rgb="FFF39C12"/>
                </patternFill>
              </fill>
            </x14:dxf>
          </x14:cfRule>
          <x14:cfRule type="cellIs" priority="66" operator="equal" id="{369DFA9B-87CB-4EE2-B7AD-ED32A1AB74AA}">
            <xm:f>'http://tis.che.org/eis/eis_team/isac/SharedDocs/Qradar/O365 Qradar/Best Practices/[CIS Critical-Security-Control-v7.0bv4.xlsx]Values'!#REF!</xm:f>
            <x14:dxf>
              <fill>
                <patternFill>
                  <bgColor rgb="FFE67E22"/>
                </patternFill>
              </fill>
            </x14:dxf>
          </x14:cfRule>
          <x14:cfRule type="cellIs" priority="67" operator="equal" id="{99081665-ACAE-4726-B8D6-D870466D32EC}">
            <xm:f>'http://tis.che.org/eis/eis_team/isac/SharedDocs/Qradar/O365 Qradar/Best Practices/[CIS Critical-Security-Control-v7.0bv4.xlsx]Values'!#REF!</xm:f>
            <x14:dxf>
              <fill>
                <patternFill>
                  <bgColor rgb="FFE74C3C"/>
                </patternFill>
              </fill>
            </x14:dxf>
          </x14:cfRule>
          <xm:sqref>K7</xm:sqref>
        </x14:conditionalFormatting>
        <x14:conditionalFormatting xmlns:xm="http://schemas.microsoft.com/office/excel/2006/main">
          <x14:cfRule type="cellIs" priority="48" operator="equal" id="{BCBAA2E7-0E7D-4979-95D6-8E99EBE3D587}">
            <xm:f>'http://tis.che.org/eis/eis_team/isac/SharedDocs/Qradar/O365 Qradar/Best Practices/[CIS Critical-Security-Control-v7.0bv4.xlsx]Values'!#REF!</xm:f>
            <x14:dxf>
              <fill>
                <patternFill>
                  <bgColor rgb="FF27AE60"/>
                </patternFill>
              </fill>
            </x14:dxf>
          </x14:cfRule>
          <x14:cfRule type="cellIs" priority="59" operator="equal" id="{A0B4FB58-BE3D-444E-81D1-52862B61CE1F}">
            <xm:f>'http://tis.che.org/eis/eis_team/isac/SharedDocs/Qradar/O365 Qradar/Best Practices/[CIS Critical-Security-Control-v7.0bv4.xlsx]Values'!#REF!</xm:f>
            <x14:dxf>
              <fill>
                <patternFill>
                  <bgColor rgb="FFF1C40F"/>
                </patternFill>
              </fill>
            </x14:dxf>
          </x14:cfRule>
          <x14:cfRule type="cellIs" priority="60" operator="equal" id="{92AB2B9C-8E49-42D4-A996-903E84C822B8}">
            <xm:f>'http://tis.che.org/eis/eis_team/isac/SharedDocs/Qradar/O365 Qradar/Best Practices/[CIS Critical-Security-Control-v7.0bv4.xlsx]Values'!#REF!</xm:f>
            <x14:dxf>
              <fill>
                <patternFill>
                  <bgColor rgb="FFF39C12"/>
                </patternFill>
              </fill>
            </x14:dxf>
          </x14:cfRule>
          <x14:cfRule type="cellIs" priority="61" operator="equal" id="{14B077F5-0423-41A4-A36A-02C460268817}">
            <xm:f>'http://tis.che.org/eis/eis_team/isac/SharedDocs/Qradar/O365 Qradar/Best Practices/[CIS Critical-Security-Control-v7.0bv4.xlsx]Values'!#REF!</xm:f>
            <x14:dxf>
              <fill>
                <patternFill>
                  <bgColor rgb="FFE67E22"/>
                </patternFill>
              </fill>
            </x14:dxf>
          </x14:cfRule>
          <x14:cfRule type="cellIs" priority="62" operator="equal" id="{3F2B3B3E-B2B5-4FC0-85B3-3CFA21270B90}">
            <xm:f>'http://tis.che.org/eis/eis_team/isac/SharedDocs/Qradar/O365 Qradar/Best Practices/[CIS Critical-Security-Control-v7.0bv4.xlsx]Values'!#REF!</xm:f>
            <x14:dxf>
              <fill>
                <patternFill>
                  <bgColor rgb="FFE74C3C"/>
                </patternFill>
              </fill>
            </x14:dxf>
          </x14:cfRule>
          <xm:sqref>L7</xm:sqref>
        </x14:conditionalFormatting>
        <x14:conditionalFormatting xmlns:xm="http://schemas.microsoft.com/office/excel/2006/main">
          <x14:cfRule type="cellIs" priority="49" operator="equal" id="{07EB46D9-D96E-419F-BCF3-F68D3674E519}">
            <xm:f>'http://tis.che.org/eis/eis_team/isac/SharedDocs/Qradar/O365 Qradar/Best Practices/[CIS Critical-Security-Control-v7.0bv4.xlsx]Values'!#REF!</xm:f>
            <x14:dxf>
              <fill>
                <patternFill>
                  <bgColor rgb="FF27B060"/>
                </patternFill>
              </fill>
            </x14:dxf>
          </x14:cfRule>
          <x14:cfRule type="cellIs" priority="55" operator="equal" id="{D851C9FA-629F-4723-A147-339DD1A235D2}">
            <xm:f>'http://tis.che.org/eis/eis_team/isac/SharedDocs/Qradar/O365 Qradar/Best Practices/[CIS Critical-Security-Control-v7.0bv4.xlsx]Values'!#REF!</xm:f>
            <x14:dxf>
              <fill>
                <patternFill>
                  <bgColor rgb="FFF1C40F"/>
                </patternFill>
              </fill>
            </x14:dxf>
          </x14:cfRule>
          <x14:cfRule type="cellIs" priority="56" operator="equal" id="{2D22E146-538F-47F7-A43C-A466C37C0E13}">
            <xm:f>'http://tis.che.org/eis/eis_team/isac/SharedDocs/Qradar/O365 Qradar/Best Practices/[CIS Critical-Security-Control-v7.0bv4.xlsx]Values'!#REF!</xm:f>
            <x14:dxf>
              <fill>
                <patternFill>
                  <bgColor rgb="FFF39C12"/>
                </patternFill>
              </fill>
            </x14:dxf>
          </x14:cfRule>
          <x14:cfRule type="cellIs" priority="57" operator="equal" id="{FBE61885-EC0C-489B-AA01-2D0F4FDE8F3E}">
            <xm:f>'http://tis.che.org/eis/eis_team/isac/SharedDocs/Qradar/O365 Qradar/Best Practices/[CIS Critical-Security-Control-v7.0bv4.xlsx]Values'!#REF!</xm:f>
            <x14:dxf>
              <fill>
                <patternFill>
                  <bgColor rgb="FFE67E22"/>
                </patternFill>
              </fill>
            </x14:dxf>
          </x14:cfRule>
          <x14:cfRule type="cellIs" priority="58" operator="equal" id="{DA46395F-1386-44C1-BF0A-54B833EAF316}">
            <xm:f>'http://tis.che.org/eis/eis_team/isac/SharedDocs/Qradar/O365 Qradar/Best Practices/[CIS Critical-Security-Control-v7.0bv4.xlsx]Values'!#REF!</xm:f>
            <x14:dxf>
              <fill>
                <patternFill>
                  <bgColor rgb="FFE74C3C"/>
                </patternFill>
              </fill>
            </x14:dxf>
          </x14:cfRule>
          <xm:sqref>M7</xm:sqref>
        </x14:conditionalFormatting>
        <x14:conditionalFormatting xmlns:xm="http://schemas.microsoft.com/office/excel/2006/main">
          <x14:cfRule type="cellIs" priority="50" operator="equal" id="{824CD2CE-998D-4AF4-8534-F3ED184EABF9}">
            <xm:f>'http://tis.che.org/eis/eis_team/isac/SharedDocs/Qradar/O365 Qradar/Best Practices/[CIS Critical-Security-Control-v7.0bv4.xlsx]Values'!#REF!</xm:f>
            <x14:dxf>
              <fill>
                <patternFill>
                  <bgColor rgb="FF27AE60"/>
                </patternFill>
              </fill>
            </x14:dxf>
          </x14:cfRule>
          <x14:cfRule type="cellIs" priority="52" operator="equal" id="{1BD51F20-5917-496A-AE71-865FE7B37DBD}">
            <xm:f>'http://tis.che.org/eis/eis_team/isac/SharedDocs/Qradar/O365 Qradar/Best Practices/[CIS Critical-Security-Control-v7.0bv4.xlsx]Values'!#REF!</xm:f>
            <x14:dxf>
              <fill>
                <patternFill>
                  <bgColor rgb="FFF39C12"/>
                </patternFill>
              </fill>
            </x14:dxf>
          </x14:cfRule>
          <x14:cfRule type="cellIs" priority="53" operator="equal" id="{60A1679A-53B5-4AE6-9CEE-44EF1D5154F1}">
            <xm:f>'http://tis.che.org/eis/eis_team/isac/SharedDocs/Qradar/O365 Qradar/Best Practices/[CIS Critical-Security-Control-v7.0bv4.xlsx]Values'!#REF!</xm:f>
            <x14:dxf>
              <fill>
                <patternFill>
                  <bgColor rgb="FFE67E22"/>
                </patternFill>
              </fill>
            </x14:dxf>
          </x14:cfRule>
          <x14:cfRule type="cellIs" priority="54" operator="equal" id="{4948D753-7ADC-4A69-BEC4-E4095E27F40A}">
            <xm:f>'http://tis.che.org/eis/eis_team/isac/SharedDocs/Qradar/O365 Qradar/Best Practices/[CIS Critical-Security-Control-v7.0bv4.xlsx]Values'!#REF!</xm:f>
            <x14:dxf>
              <fill>
                <patternFill>
                  <bgColor rgb="FFE74C3C"/>
                </patternFill>
              </fill>
            </x14:dxf>
          </x14:cfRule>
          <xm:sqref>N7</xm:sqref>
        </x14:conditionalFormatting>
        <x14:conditionalFormatting xmlns:xm="http://schemas.microsoft.com/office/excel/2006/main">
          <x14:cfRule type="cellIs" priority="51" operator="equal" id="{7D39263D-8108-4274-AF0E-54E8C6EC441C}">
            <xm:f>'http://tis.che.org/eis/eis_team/isac/SharedDocs/Qradar/O365 Qradar/Best Practices/[CIS Critical-Security-Control-v7.0bv4.xlsx]Values'!#REF!</xm:f>
            <x14:dxf>
              <fill>
                <patternFill>
                  <bgColor rgb="FFF1C40F"/>
                </patternFill>
              </fill>
            </x14:dxf>
          </x14:cfRule>
          <xm:sqref>N7</xm:sqref>
        </x14:conditionalFormatting>
        <x14:conditionalFormatting xmlns:xm="http://schemas.microsoft.com/office/excel/2006/main">
          <x14:cfRule type="cellIs" priority="43" operator="equal" id="{7CC368C8-6BF0-4E36-9085-A247780C593E}">
            <xm:f>'http://tis.che.org/eis/eis_team/isac/SharedDocs/Qradar/O365 Qradar/Best Practices/[CIS Critical-Security-Control-v7.0bv4.xlsx]Values'!#REF!</xm:f>
            <x14:dxf>
              <fill>
                <patternFill>
                  <bgColor rgb="FF27AE60"/>
                </patternFill>
              </fill>
            </x14:dxf>
          </x14:cfRule>
          <x14:cfRule type="cellIs" priority="44" operator="equal" id="{0E0CBEB8-AB68-422F-A65A-76954C9B7E50}">
            <xm:f>'http://tis.che.org/eis/eis_team/isac/SharedDocs/Qradar/O365 Qradar/Best Practices/[CIS Critical-Security-Control-v7.0bv4.xlsx]Values'!#REF!</xm:f>
            <x14:dxf>
              <fill>
                <patternFill>
                  <bgColor rgb="FFF1C40F"/>
                </patternFill>
              </fill>
            </x14:dxf>
          </x14:cfRule>
          <x14:cfRule type="cellIs" priority="45" operator="equal" id="{045DF632-9DA1-42CE-B225-DC4E7CB03E04}">
            <xm:f>'http://tis.che.org/eis/eis_team/isac/SharedDocs/Qradar/O365 Qradar/Best Practices/[CIS Critical-Security-Control-v7.0bv4.xlsx]Values'!#REF!</xm:f>
            <x14:dxf>
              <fill>
                <patternFill>
                  <bgColor rgb="FFF39C12"/>
                </patternFill>
              </fill>
            </x14:dxf>
          </x14:cfRule>
          <x14:cfRule type="cellIs" priority="46" operator="equal" id="{284B66BF-FB49-46D3-8D60-A87DE0C960DC}">
            <xm:f>'http://tis.che.org/eis/eis_team/isac/SharedDocs/Qradar/O365 Qradar/Best Practices/[CIS Critical-Security-Control-v7.0bv4.xlsx]Values'!#REF!</xm:f>
            <x14:dxf>
              <fill>
                <patternFill>
                  <bgColor rgb="FFE67E22"/>
                </patternFill>
              </fill>
            </x14:dxf>
          </x14:cfRule>
          <x14:cfRule type="cellIs" priority="47" operator="equal" id="{559EB1A0-C7C9-4FC5-82BA-6C1951872E63}">
            <xm:f>'http://tis.che.org/eis/eis_team/isac/SharedDocs/Qradar/O365 Qradar/Best Practices/[CIS Critical-Security-Control-v7.0bv4.xlsx]Values'!#REF!</xm:f>
            <x14:dxf>
              <fill>
                <patternFill>
                  <bgColor rgb="FFE74C3C"/>
                </patternFill>
              </fill>
            </x14:dxf>
          </x14:cfRule>
          <xm:sqref>K8</xm:sqref>
        </x14:conditionalFormatting>
        <x14:conditionalFormatting xmlns:xm="http://schemas.microsoft.com/office/excel/2006/main">
          <x14:cfRule type="cellIs" priority="28" operator="equal" id="{7BCCAB1F-1637-453F-84FE-7CB3553C2CD0}">
            <xm:f>'http://tis.che.org/eis/eis_team/isac/SharedDocs/Qradar/O365 Qradar/Best Practices/[CIS Critical-Security-Control-v7.0bv4.xlsx]Values'!#REF!</xm:f>
            <x14:dxf>
              <fill>
                <patternFill>
                  <bgColor rgb="FF27AE60"/>
                </patternFill>
              </fill>
            </x14:dxf>
          </x14:cfRule>
          <x14:cfRule type="cellIs" priority="39" operator="equal" id="{D0239141-0ADD-4CA0-BB17-9E8CD589E4CB}">
            <xm:f>'http://tis.che.org/eis/eis_team/isac/SharedDocs/Qradar/O365 Qradar/Best Practices/[CIS Critical-Security-Control-v7.0bv4.xlsx]Values'!#REF!</xm:f>
            <x14:dxf>
              <fill>
                <patternFill>
                  <bgColor rgb="FFF1C40F"/>
                </patternFill>
              </fill>
            </x14:dxf>
          </x14:cfRule>
          <x14:cfRule type="cellIs" priority="40" operator="equal" id="{EAAE12FF-8D64-44D5-B030-9A8EB5FD960F}">
            <xm:f>'http://tis.che.org/eis/eis_team/isac/SharedDocs/Qradar/O365 Qradar/Best Practices/[CIS Critical-Security-Control-v7.0bv4.xlsx]Values'!#REF!</xm:f>
            <x14:dxf>
              <fill>
                <patternFill>
                  <bgColor rgb="FFF39C12"/>
                </patternFill>
              </fill>
            </x14:dxf>
          </x14:cfRule>
          <x14:cfRule type="cellIs" priority="41" operator="equal" id="{899FA629-2CCC-47C6-90BD-E7DCCE38012A}">
            <xm:f>'http://tis.che.org/eis/eis_team/isac/SharedDocs/Qradar/O365 Qradar/Best Practices/[CIS Critical-Security-Control-v7.0bv4.xlsx]Values'!#REF!</xm:f>
            <x14:dxf>
              <fill>
                <patternFill>
                  <bgColor rgb="FFE67E22"/>
                </patternFill>
              </fill>
            </x14:dxf>
          </x14:cfRule>
          <x14:cfRule type="cellIs" priority="42" operator="equal" id="{98F8EBD5-9CC9-48F2-A12F-A1C265AA44F1}">
            <xm:f>'http://tis.che.org/eis/eis_team/isac/SharedDocs/Qradar/O365 Qradar/Best Practices/[CIS Critical-Security-Control-v7.0bv4.xlsx]Values'!#REF!</xm:f>
            <x14:dxf>
              <fill>
                <patternFill>
                  <bgColor rgb="FFE74C3C"/>
                </patternFill>
              </fill>
            </x14:dxf>
          </x14:cfRule>
          <xm:sqref>L8</xm:sqref>
        </x14:conditionalFormatting>
        <x14:conditionalFormatting xmlns:xm="http://schemas.microsoft.com/office/excel/2006/main">
          <x14:cfRule type="cellIs" priority="29" operator="equal" id="{64A09BF1-08C3-4D81-A79A-1E516EF943F8}">
            <xm:f>'http://tis.che.org/eis/eis_team/isac/SharedDocs/Qradar/O365 Qradar/Best Practices/[CIS Critical-Security-Control-v7.0bv4.xlsx]Values'!#REF!</xm:f>
            <x14:dxf>
              <fill>
                <patternFill>
                  <bgColor rgb="FF27B060"/>
                </patternFill>
              </fill>
            </x14:dxf>
          </x14:cfRule>
          <x14:cfRule type="cellIs" priority="35" operator="equal" id="{69CB6A3D-D76A-4B24-8D0A-9BF986C08CCE}">
            <xm:f>'http://tis.che.org/eis/eis_team/isac/SharedDocs/Qradar/O365 Qradar/Best Practices/[CIS Critical-Security-Control-v7.0bv4.xlsx]Values'!#REF!</xm:f>
            <x14:dxf>
              <fill>
                <patternFill>
                  <bgColor rgb="FFF1C40F"/>
                </patternFill>
              </fill>
            </x14:dxf>
          </x14:cfRule>
          <x14:cfRule type="cellIs" priority="36" operator="equal" id="{E1170D42-3E6D-4A62-80D8-A8A386C7B055}">
            <xm:f>'http://tis.che.org/eis/eis_team/isac/SharedDocs/Qradar/O365 Qradar/Best Practices/[CIS Critical-Security-Control-v7.0bv4.xlsx]Values'!#REF!</xm:f>
            <x14:dxf>
              <fill>
                <patternFill>
                  <bgColor rgb="FFF39C12"/>
                </patternFill>
              </fill>
            </x14:dxf>
          </x14:cfRule>
          <x14:cfRule type="cellIs" priority="37" operator="equal" id="{C21E1300-BF1D-414B-B068-EF7202D88109}">
            <xm:f>'http://tis.che.org/eis/eis_team/isac/SharedDocs/Qradar/O365 Qradar/Best Practices/[CIS Critical-Security-Control-v7.0bv4.xlsx]Values'!#REF!</xm:f>
            <x14:dxf>
              <fill>
                <patternFill>
                  <bgColor rgb="FFE67E22"/>
                </patternFill>
              </fill>
            </x14:dxf>
          </x14:cfRule>
          <x14:cfRule type="cellIs" priority="38" operator="equal" id="{37FBB468-9BB8-49E0-98B8-8F0DDC0E18E8}">
            <xm:f>'http://tis.che.org/eis/eis_team/isac/SharedDocs/Qradar/O365 Qradar/Best Practices/[CIS Critical-Security-Control-v7.0bv4.xlsx]Values'!#REF!</xm:f>
            <x14:dxf>
              <fill>
                <patternFill>
                  <bgColor rgb="FFE74C3C"/>
                </patternFill>
              </fill>
            </x14:dxf>
          </x14:cfRule>
          <xm:sqref>M8</xm:sqref>
        </x14:conditionalFormatting>
        <x14:conditionalFormatting xmlns:xm="http://schemas.microsoft.com/office/excel/2006/main">
          <x14:cfRule type="cellIs" priority="30" operator="equal" id="{CED07C71-075D-4C41-B2FD-5405B6150DD6}">
            <xm:f>'http://tis.che.org/eis/eis_team/isac/SharedDocs/Qradar/O365 Qradar/Best Practices/[CIS Critical-Security-Control-v7.0bv4.xlsx]Values'!#REF!</xm:f>
            <x14:dxf>
              <fill>
                <patternFill>
                  <bgColor rgb="FF27AE60"/>
                </patternFill>
              </fill>
            </x14:dxf>
          </x14:cfRule>
          <x14:cfRule type="cellIs" priority="32" operator="equal" id="{5B4769B6-C0A6-4AA4-BFF0-A329375D68E6}">
            <xm:f>'http://tis.che.org/eis/eis_team/isac/SharedDocs/Qradar/O365 Qradar/Best Practices/[CIS Critical-Security-Control-v7.0bv4.xlsx]Values'!#REF!</xm:f>
            <x14:dxf>
              <fill>
                <patternFill>
                  <bgColor rgb="FFF39C12"/>
                </patternFill>
              </fill>
            </x14:dxf>
          </x14:cfRule>
          <x14:cfRule type="cellIs" priority="33" operator="equal" id="{EEF7C5FA-DDE1-49FD-B858-C752A2FB9903}">
            <xm:f>'http://tis.che.org/eis/eis_team/isac/SharedDocs/Qradar/O365 Qradar/Best Practices/[CIS Critical-Security-Control-v7.0bv4.xlsx]Values'!#REF!</xm:f>
            <x14:dxf>
              <fill>
                <patternFill>
                  <bgColor rgb="FFE67E22"/>
                </patternFill>
              </fill>
            </x14:dxf>
          </x14:cfRule>
          <x14:cfRule type="cellIs" priority="34" operator="equal" id="{8D10EC97-C67B-4117-B83C-24005E0DDBD6}">
            <xm:f>'http://tis.che.org/eis/eis_team/isac/SharedDocs/Qradar/O365 Qradar/Best Practices/[CIS Critical-Security-Control-v7.0bv4.xlsx]Values'!#REF!</xm:f>
            <x14:dxf>
              <fill>
                <patternFill>
                  <bgColor rgb="FFE74C3C"/>
                </patternFill>
              </fill>
            </x14:dxf>
          </x14:cfRule>
          <xm:sqref>N8</xm:sqref>
        </x14:conditionalFormatting>
        <x14:conditionalFormatting xmlns:xm="http://schemas.microsoft.com/office/excel/2006/main">
          <x14:cfRule type="cellIs" priority="31" operator="equal" id="{7763A1E5-2C11-4410-9ADC-B6A6D122AF7B}">
            <xm:f>'http://tis.che.org/eis/eis_team/isac/SharedDocs/Qradar/O365 Qradar/Best Practices/[CIS Critical-Security-Control-v7.0bv4.xlsx]Values'!#REF!</xm:f>
            <x14:dxf>
              <fill>
                <patternFill>
                  <bgColor rgb="FFF1C40F"/>
                </patternFill>
              </fill>
            </x14:dxf>
          </x14:cfRule>
          <xm:sqref>N8</xm:sqref>
        </x14:conditionalFormatting>
        <x14:conditionalFormatting xmlns:xm="http://schemas.microsoft.com/office/excel/2006/main">
          <x14:cfRule type="cellIs" priority="17" operator="equal" id="{1CDF2197-4345-4F25-B280-CA72BD05B8DB}">
            <xm:f>Sheet2!$A$8</xm:f>
            <x14:dxf>
              <fill>
                <patternFill>
                  <bgColor rgb="FF27AE60"/>
                </patternFill>
              </fill>
            </x14:dxf>
          </x14:cfRule>
          <x14:cfRule type="cellIs" priority="18" operator="equal" id="{9FBE4E1D-9F50-4912-A2E4-679FFE524214}">
            <xm:f>Sheet2!$A$7</xm:f>
            <x14:dxf>
              <fill>
                <patternFill>
                  <bgColor rgb="FFF1C40F"/>
                </patternFill>
              </fill>
            </x14:dxf>
          </x14:cfRule>
          <x14:cfRule type="cellIs" priority="19" operator="equal" id="{2A2391A4-3C84-42A3-956A-EBA72C0F637E}">
            <xm:f>Sheet2!$A$6</xm:f>
            <x14:dxf>
              <fill>
                <patternFill>
                  <bgColor rgb="FFF39C12"/>
                </patternFill>
              </fill>
            </x14:dxf>
          </x14:cfRule>
          <x14:cfRule type="cellIs" priority="20" operator="equal" id="{498C8444-1534-4F08-8079-AF1710385931}">
            <xm:f>Sheet2!$A$5</xm:f>
            <x14:dxf>
              <fill>
                <patternFill>
                  <bgColor rgb="FFE67E22"/>
                </patternFill>
              </fill>
            </x14:dxf>
          </x14:cfRule>
          <x14:cfRule type="cellIs" priority="21" operator="equal" id="{5583D088-3CDD-4674-8B25-4ECF2B15DD49}">
            <xm:f>Sheet2!$A$4</xm:f>
            <x14:dxf>
              <fill>
                <patternFill>
                  <bgColor rgb="FFE74C3C"/>
                </patternFill>
              </fill>
            </x14:dxf>
          </x14:cfRule>
          <xm:sqref>K6:K82</xm:sqref>
        </x14:conditionalFormatting>
        <x14:conditionalFormatting xmlns:xm="http://schemas.microsoft.com/office/excel/2006/main">
          <x14:cfRule type="cellIs" priority="12" operator="equal" id="{D20D5785-548A-4E26-93BF-B1A3B8208B85}">
            <xm:f>Sheet2!$A$15</xm:f>
            <x14:dxf>
              <fill>
                <patternFill>
                  <bgColor rgb="FF27AE60"/>
                </patternFill>
              </fill>
            </x14:dxf>
          </x14:cfRule>
          <x14:cfRule type="cellIs" priority="13" operator="equal" id="{5B09A627-ED81-426A-9D33-C20A92FA0940}">
            <xm:f>Sheet2!$A$14</xm:f>
            <x14:dxf>
              <fill>
                <patternFill>
                  <bgColor rgb="FFF1C40F"/>
                </patternFill>
              </fill>
            </x14:dxf>
          </x14:cfRule>
          <x14:cfRule type="cellIs" priority="14" operator="equal" id="{9DE4140B-6B26-4697-9DBD-E225A0C9B139}">
            <xm:f>Sheet2!$A$13</xm:f>
            <x14:dxf>
              <fill>
                <patternFill>
                  <bgColor rgb="FFF39C12"/>
                </patternFill>
              </fill>
            </x14:dxf>
          </x14:cfRule>
          <x14:cfRule type="cellIs" priority="15" operator="equal" id="{E05A7F1E-6CFA-4038-BCE7-754FE25CD0C4}">
            <xm:f>Sheet2!$A$12</xm:f>
            <x14:dxf>
              <fill>
                <patternFill>
                  <bgColor rgb="FFE67E22"/>
                </patternFill>
              </fill>
            </x14:dxf>
          </x14:cfRule>
          <x14:cfRule type="cellIs" priority="16" operator="equal" id="{AA77CF6E-4EFE-4700-810C-3FE8F2376088}">
            <xm:f>Sheet2!$A$11</xm:f>
            <x14:dxf>
              <fill>
                <patternFill>
                  <bgColor rgb="FFE74C3C"/>
                </patternFill>
              </fill>
            </x14:dxf>
          </x14:cfRule>
          <xm:sqref>L6:L82</xm:sqref>
        </x14:conditionalFormatting>
        <x14:conditionalFormatting xmlns:xm="http://schemas.microsoft.com/office/excel/2006/main">
          <x14:cfRule type="cellIs" priority="6" operator="equal" id="{58EF53A1-9717-461F-9CB7-8D168BDF1754}">
            <xm:f>Sheet2!$A$22</xm:f>
            <x14:dxf>
              <fill>
                <patternFill>
                  <bgColor rgb="FF27AE60"/>
                </patternFill>
              </fill>
            </x14:dxf>
          </x14:cfRule>
          <x14:cfRule type="cellIs" priority="7" operator="equal" id="{95907014-AB8E-40CF-B539-31E4B0D9B57F}">
            <xm:f>Sheet2!$A$21</xm:f>
            <x14:dxf>
              <fill>
                <patternFill>
                  <bgColor rgb="FFF1C40F"/>
                </patternFill>
              </fill>
            </x14:dxf>
          </x14:cfRule>
          <x14:cfRule type="cellIs" priority="8" operator="equal" id="{3D817332-E80E-4FEF-B191-7723492BD3C7}">
            <xm:f>Sheet2!$A$20</xm:f>
            <x14:dxf>
              <fill>
                <patternFill>
                  <bgColor rgb="FFF39C12"/>
                </patternFill>
              </fill>
            </x14:dxf>
          </x14:cfRule>
          <x14:cfRule type="cellIs" priority="9" operator="equal" id="{8FA2BF3E-735A-4994-AA88-7E5D8D3C05A2}">
            <xm:f>Sheet2!$A$19</xm:f>
            <x14:dxf>
              <fill>
                <patternFill>
                  <bgColor rgb="FFE67E22"/>
                </patternFill>
              </fill>
            </x14:dxf>
          </x14:cfRule>
          <x14:cfRule type="cellIs" priority="10" operator="equal" id="{302EB690-5F36-465C-B69A-F23DF57AE589}">
            <xm:f>Sheet2!$A$18</xm:f>
            <x14:dxf>
              <fill>
                <patternFill>
                  <bgColor rgb="FFE74C3C"/>
                </patternFill>
              </fill>
            </x14:dxf>
          </x14:cfRule>
          <xm:sqref>M6:M82</xm:sqref>
        </x14:conditionalFormatting>
        <x14:conditionalFormatting xmlns:xm="http://schemas.microsoft.com/office/excel/2006/main">
          <x14:cfRule type="cellIs" priority="1" operator="equal" id="{A7CA2487-DA68-4451-903A-EFB3057F02B7}">
            <xm:f>Sheet2!$A$28</xm:f>
            <x14:dxf>
              <fill>
                <patternFill>
                  <bgColor rgb="FFF1C40F"/>
                </patternFill>
              </fill>
            </x14:dxf>
          </x14:cfRule>
          <x14:cfRule type="cellIs" priority="2" operator="equal" id="{3476CB36-611D-436E-854A-FB22238BDB2B}">
            <xm:f>Sheet2!$A$29</xm:f>
            <x14:dxf>
              <fill>
                <patternFill>
                  <bgColor rgb="FF27AE60"/>
                </patternFill>
              </fill>
            </x14:dxf>
          </x14:cfRule>
          <x14:cfRule type="cellIs" priority="3" operator="equal" id="{7958E1FF-6E3E-40F2-A35C-7DDE0076A11B}">
            <xm:f>Sheet2!$A$27</xm:f>
            <x14:dxf>
              <fill>
                <patternFill>
                  <bgColor rgb="FFF39C12"/>
                </patternFill>
              </fill>
            </x14:dxf>
          </x14:cfRule>
          <x14:cfRule type="cellIs" priority="4" operator="equal" id="{8C2D2574-B544-44D7-9CCC-E4978356E804}">
            <xm:f>Sheet2!$A$26</xm:f>
            <x14:dxf>
              <fill>
                <patternFill>
                  <bgColor rgb="FFE67E22"/>
                </patternFill>
              </fill>
            </x14:dxf>
          </x14:cfRule>
          <x14:cfRule type="cellIs" priority="5" operator="equal" id="{D0532995-7E11-4853-A64E-0A87DAC8DED9}">
            <xm:f>Sheet2!$A$25</xm:f>
            <x14:dxf>
              <fill>
                <patternFill>
                  <bgColor rgb="FFE74C3C"/>
                </patternFill>
              </fill>
            </x14:dxf>
          </x14:cfRule>
          <xm:sqref>N6:N82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Sheet2!$A$4:$A$8</xm:f>
          </x14:formula1>
          <xm:sqref>K6:K82</xm:sqref>
        </x14:dataValidation>
        <x14:dataValidation type="list" allowBlank="1" showInputMessage="1" showErrorMessage="1">
          <x14:formula1>
            <xm:f>Sheet2!$A$11:$A$15</xm:f>
          </x14:formula1>
          <xm:sqref>L6:L82</xm:sqref>
        </x14:dataValidation>
        <x14:dataValidation type="list" allowBlank="1" showInputMessage="1" showErrorMessage="1">
          <x14:formula1>
            <xm:f>Sheet2!$A$18:$A$22</xm:f>
          </x14:formula1>
          <xm:sqref>M6:M10 M12:M30 M33:M62 M64:M65 M68:M69 M71:M72 M75 M78</xm:sqref>
        </x14:dataValidation>
        <x14:dataValidation type="list" allowBlank="1" showInputMessage="1" showErrorMessage="1">
          <x14:formula1>
            <xm:f>Sheet2!$A$25:$A$29</xm:f>
          </x14:formula1>
          <xm:sqref>N6:N10 N12:N82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topLeftCell="A62" zoomScale="60" zoomScaleNormal="60" workbookViewId="0">
      <selection activeCell="L80" sqref="L80"/>
    </sheetView>
  </sheetViews>
  <sheetFormatPr defaultRowHeight="14.4" x14ac:dyDescent="0.3"/>
  <cols>
    <col min="1" max="1" width="7.33203125" customWidth="1"/>
    <col min="2" max="2" width="4.109375" style="1" bestFit="1" customWidth="1"/>
    <col min="3" max="3" width="17.6640625" customWidth="1"/>
    <col min="4" max="4" width="9.44140625" customWidth="1"/>
    <col min="5" max="5" width="85" customWidth="1"/>
    <col min="6" max="6" width="16.5546875" hidden="1" customWidth="1"/>
    <col min="7" max="7" width="16.33203125" hidden="1" customWidth="1"/>
    <col min="8" max="8" width="102.109375" hidden="1" customWidth="1"/>
    <col min="9" max="9" width="48.44140625" hidden="1" customWidth="1"/>
    <col min="10" max="10" width="32.109375" hidden="1" customWidth="1"/>
    <col min="11" max="11" width="18.33203125" hidden="1" customWidth="1"/>
    <col min="12" max="12" width="31.109375" bestFit="1" customWidth="1"/>
    <col min="13" max="13" width="27.109375" customWidth="1"/>
    <col min="14" max="14" width="35.44140625" bestFit="1" customWidth="1"/>
    <col min="16" max="19" width="9.109375" customWidth="1"/>
    <col min="22" max="22" width="46.88671875" customWidth="1"/>
    <col min="23" max="23" width="17.5546875" customWidth="1"/>
    <col min="24" max="24" width="20.5546875" customWidth="1"/>
    <col min="25" max="25" width="19.109375" customWidth="1"/>
    <col min="29" max="29" width="28.44140625" customWidth="1"/>
  </cols>
  <sheetData>
    <row r="1" spans="1:33" hidden="1" x14ac:dyDescent="0.3"/>
    <row r="2" spans="1:33" hidden="1" x14ac:dyDescent="0.3">
      <c r="K2" s="179" t="s">
        <v>283</v>
      </c>
      <c r="L2" s="179"/>
      <c r="M2" s="179"/>
      <c r="N2" s="179"/>
    </row>
    <row r="3" spans="1:33" hidden="1" x14ac:dyDescent="0.3">
      <c r="K3" s="179"/>
      <c r="L3" s="179"/>
      <c r="M3" s="179"/>
      <c r="N3" s="179"/>
    </row>
    <row r="4" spans="1:33" ht="28.8" x14ac:dyDescent="0.3">
      <c r="A4" s="10" t="s">
        <v>0</v>
      </c>
      <c r="B4" s="76"/>
      <c r="C4" s="10" t="s">
        <v>135</v>
      </c>
      <c r="D4" s="12"/>
      <c r="E4" s="12" t="s">
        <v>136</v>
      </c>
      <c r="F4" s="10" t="s">
        <v>2</v>
      </c>
      <c r="G4" s="12"/>
      <c r="H4" s="10" t="s">
        <v>281</v>
      </c>
      <c r="I4" s="10" t="s">
        <v>282</v>
      </c>
      <c r="J4" s="10" t="s">
        <v>250</v>
      </c>
      <c r="K4" s="76" t="s">
        <v>276</v>
      </c>
      <c r="L4" s="76" t="s">
        <v>277</v>
      </c>
      <c r="M4" s="13" t="s">
        <v>278</v>
      </c>
      <c r="N4" s="76" t="s">
        <v>279</v>
      </c>
      <c r="O4" s="76"/>
      <c r="P4" s="76"/>
      <c r="Q4" s="13"/>
      <c r="R4" s="76"/>
      <c r="S4" s="76"/>
      <c r="T4" s="76"/>
      <c r="U4" s="13"/>
      <c r="V4" s="76"/>
      <c r="W4" s="76"/>
      <c r="X4" s="76"/>
      <c r="Y4" s="13"/>
      <c r="Z4" s="76"/>
    </row>
    <row r="5" spans="1:33" ht="15" customHeight="1" x14ac:dyDescent="0.3">
      <c r="A5" s="173" t="s">
        <v>6</v>
      </c>
      <c r="B5" s="170" t="s">
        <v>19</v>
      </c>
      <c r="C5" s="162" t="s">
        <v>1</v>
      </c>
      <c r="D5" s="68"/>
      <c r="E5" s="68"/>
      <c r="F5" s="162" t="s">
        <v>51</v>
      </c>
      <c r="G5" s="68"/>
      <c r="H5" s="69"/>
      <c r="I5" s="7"/>
      <c r="J5" s="8"/>
      <c r="K5" s="68"/>
      <c r="L5" s="68"/>
      <c r="M5" s="68"/>
      <c r="N5" s="68"/>
      <c r="O5" s="68"/>
      <c r="P5" s="68"/>
      <c r="Q5" s="68"/>
      <c r="R5" s="68"/>
      <c r="S5" s="68"/>
      <c r="T5" s="3"/>
      <c r="U5" s="3"/>
      <c r="V5" s="3"/>
      <c r="W5" s="3"/>
      <c r="X5" s="3"/>
      <c r="Y5" s="3"/>
      <c r="Z5" s="3"/>
    </row>
    <row r="6" spans="1:33" ht="86.4" x14ac:dyDescent="0.3">
      <c r="A6" s="173"/>
      <c r="B6" s="170"/>
      <c r="C6" s="162"/>
      <c r="D6" s="24">
        <v>1.1000000000000001</v>
      </c>
      <c r="E6" s="25" t="s">
        <v>46</v>
      </c>
      <c r="F6" s="162"/>
      <c r="G6" s="25" t="s">
        <v>138</v>
      </c>
      <c r="H6" s="27" t="s">
        <v>137</v>
      </c>
      <c r="I6" s="83" t="s">
        <v>314</v>
      </c>
      <c r="J6" s="9" t="s">
        <v>289</v>
      </c>
      <c r="K6" s="24" t="s">
        <v>253</v>
      </c>
      <c r="L6" s="24" t="s">
        <v>261</v>
      </c>
      <c r="M6" s="24" t="s">
        <v>267</v>
      </c>
      <c r="N6" s="24" t="s">
        <v>271</v>
      </c>
      <c r="O6" s="24"/>
      <c r="P6" s="28">
        <f>IF(K6="No Policy",0,IF(K6="Informal Policy",0.25,IF(K6="Partial Written Policy",0.5,IF(K6="Written Policy",0.75,IF(K6="Approved Written Policy",1,"INVALID")))))</f>
        <v>0</v>
      </c>
      <c r="Q6" s="28">
        <f>IF(L6="Not Implemented",0,IF(L6="Parts of Policy Implemented",0.25,IF(L6="Implemented on Some Systems",0.5,IF(L6="Implemented on Most Systems",0.75,IF(L6="Implemented on All Systems",1,"INVALID")))))</f>
        <v>0.5</v>
      </c>
      <c r="R6" s="28">
        <f>IF(M6="Not Automated",0,IF(M6="Parts of Policy Automated",0.25,IF(M6="Automated on Some Systems",0.5,IF(M6="Automated on Most Systems",0.75,IF(M6="Automated on All Systems",1,"INVALID")))))</f>
        <v>0.5</v>
      </c>
      <c r="S6" s="28">
        <f>IF(N6="Not Reported",0,IF(N6="Parts of Policy Reported",0.25,IF(N6="Reported on Some Systems",0.5,IF(N6="Reported on Most Systems",0.75,IF(N6="Reported on All Systems",1,"INVALID")))))</f>
        <v>0</v>
      </c>
      <c r="T6" s="177" t="s">
        <v>19</v>
      </c>
      <c r="U6" s="178" t="s">
        <v>1</v>
      </c>
      <c r="V6" s="14" t="s">
        <v>284</v>
      </c>
      <c r="X6" s="15">
        <f>AVERAGE(P6:P10)</f>
        <v>0</v>
      </c>
      <c r="Y6" s="15">
        <f t="shared" ref="Y6:Y35" si="0">1-X6</f>
        <v>1</v>
      </c>
    </row>
    <row r="7" spans="1:33" ht="86.4" x14ac:dyDescent="0.3">
      <c r="A7" s="173"/>
      <c r="B7" s="170"/>
      <c r="C7" s="162"/>
      <c r="D7" s="25">
        <v>1.2</v>
      </c>
      <c r="E7" s="25" t="s">
        <v>47</v>
      </c>
      <c r="F7" s="162"/>
      <c r="G7" s="25" t="s">
        <v>139</v>
      </c>
      <c r="H7" s="27" t="s">
        <v>137</v>
      </c>
      <c r="I7" s="83" t="s">
        <v>314</v>
      </c>
      <c r="J7" s="9" t="s">
        <v>289</v>
      </c>
      <c r="K7" s="24" t="s">
        <v>253</v>
      </c>
      <c r="L7" s="24" t="s">
        <v>261</v>
      </c>
      <c r="M7" s="24" t="s">
        <v>267</v>
      </c>
      <c r="N7" s="24" t="s">
        <v>271</v>
      </c>
      <c r="O7" s="24"/>
      <c r="P7" s="28">
        <f t="shared" ref="P7:P70" si="1">IF(K7="No Policy",0,IF(K7="Informal Policy",0.25,IF(K7="Partial Written Policy",0.5,IF(K7="Written Policy",0.75,IF(K7="Approved Written Policy",1,"INVALID")))))</f>
        <v>0</v>
      </c>
      <c r="Q7" s="28">
        <f t="shared" ref="Q7:Q70" si="2">IF(L7="Not Implemented",0,IF(L7="Parts of Policy Implemented",0.25,IF(L7="Implemented on Some Systems",0.5,IF(L7="Implemented on Most Systems",0.75,IF(L7="Implemented on All Systems",1,"INVALID")))))</f>
        <v>0.5</v>
      </c>
      <c r="R7" s="28">
        <f t="shared" ref="R7:R70" si="3">IF(M7="Not Automated",0,IF(M7="Parts of Policy Automated",0.25,IF(M7="Automated on Some Systems",0.5,IF(M7="Automated on Most Systems",0.75,IF(M7="Automated on All Systems",1,"INVALID")))))</f>
        <v>0.5</v>
      </c>
      <c r="S7" s="28">
        <f t="shared" ref="S7:S70" si="4">IF(N7="Not Reported",0,IF(N7="Parts of Policy Reported",0.25,IF(N7="Reported on Some Systems",0.5,IF(N7="Reported on Most Systems",0.75,IF(N7="Reported on All Systems",1,"INVALID")))))</f>
        <v>0</v>
      </c>
      <c r="T7" s="177"/>
      <c r="U7" s="168"/>
      <c r="V7" s="14" t="s">
        <v>285</v>
      </c>
      <c r="W7" s="14"/>
      <c r="X7" s="15">
        <f>AVERAGE(Q6:Q10)</f>
        <v>0.6</v>
      </c>
      <c r="Y7" s="15">
        <f t="shared" si="0"/>
        <v>0.4</v>
      </c>
    </row>
    <row r="8" spans="1:33" ht="43.2" x14ac:dyDescent="0.3">
      <c r="A8" s="173"/>
      <c r="B8" s="170"/>
      <c r="C8" s="162"/>
      <c r="D8" s="24">
        <v>1.3</v>
      </c>
      <c r="E8" s="25" t="s">
        <v>48</v>
      </c>
      <c r="F8" s="162"/>
      <c r="G8" s="25" t="s">
        <v>141</v>
      </c>
      <c r="H8" s="25" t="s">
        <v>140</v>
      </c>
      <c r="I8" s="83" t="s">
        <v>313</v>
      </c>
      <c r="J8" s="9" t="s">
        <v>289</v>
      </c>
      <c r="K8" s="24" t="s">
        <v>253</v>
      </c>
      <c r="L8" s="24" t="s">
        <v>262</v>
      </c>
      <c r="M8" s="24" t="s">
        <v>268</v>
      </c>
      <c r="N8" s="24" t="s">
        <v>271</v>
      </c>
      <c r="O8" s="24"/>
      <c r="P8" s="28">
        <f t="shared" si="1"/>
        <v>0</v>
      </c>
      <c r="Q8" s="28">
        <f t="shared" si="2"/>
        <v>0.75</v>
      </c>
      <c r="R8" s="28">
        <f t="shared" si="3"/>
        <v>0.75</v>
      </c>
      <c r="S8" s="28">
        <f t="shared" si="4"/>
        <v>0</v>
      </c>
      <c r="T8" s="177"/>
      <c r="U8" s="168"/>
      <c r="V8" s="14" t="s">
        <v>286</v>
      </c>
      <c r="W8" s="14"/>
      <c r="X8" s="15">
        <f>AVERAGE(R6:R10)</f>
        <v>0.6</v>
      </c>
      <c r="Y8" s="15">
        <f t="shared" si="0"/>
        <v>0.4</v>
      </c>
    </row>
    <row r="9" spans="1:33" ht="115.2" x14ac:dyDescent="0.3">
      <c r="A9" s="173"/>
      <c r="B9" s="170"/>
      <c r="C9" s="162"/>
      <c r="D9" s="89">
        <v>1.4</v>
      </c>
      <c r="E9" s="105" t="s">
        <v>49</v>
      </c>
      <c r="F9" s="162"/>
      <c r="G9" s="105" t="s">
        <v>143</v>
      </c>
      <c r="H9" s="91" t="s">
        <v>142</v>
      </c>
      <c r="I9" s="83" t="s">
        <v>312</v>
      </c>
      <c r="J9" s="9" t="s">
        <v>290</v>
      </c>
      <c r="K9" s="24" t="s">
        <v>253</v>
      </c>
      <c r="L9" s="24" t="s">
        <v>262</v>
      </c>
      <c r="M9" s="24" t="s">
        <v>268</v>
      </c>
      <c r="N9" s="24" t="s">
        <v>271</v>
      </c>
      <c r="O9" s="24"/>
      <c r="P9" s="28">
        <f t="shared" si="1"/>
        <v>0</v>
      </c>
      <c r="Q9" s="28">
        <f t="shared" si="2"/>
        <v>0.75</v>
      </c>
      <c r="R9" s="28">
        <f t="shared" si="3"/>
        <v>0.75</v>
      </c>
      <c r="S9" s="28">
        <f t="shared" si="4"/>
        <v>0</v>
      </c>
      <c r="T9" s="177"/>
      <c r="U9" s="168"/>
      <c r="V9" s="14" t="s">
        <v>287</v>
      </c>
      <c r="W9" s="14"/>
      <c r="X9" s="15">
        <f>AVERAGE(S6:S10)</f>
        <v>0</v>
      </c>
      <c r="Y9" s="15">
        <f t="shared" si="0"/>
        <v>1</v>
      </c>
    </row>
    <row r="10" spans="1:33" ht="115.2" x14ac:dyDescent="0.3">
      <c r="A10" s="173"/>
      <c r="B10" s="170"/>
      <c r="C10" s="163"/>
      <c r="D10" s="100">
        <v>1.5</v>
      </c>
      <c r="E10" s="106" t="s">
        <v>50</v>
      </c>
      <c r="F10" s="163"/>
      <c r="G10" s="106" t="s">
        <v>143</v>
      </c>
      <c r="H10" s="103" t="s">
        <v>142</v>
      </c>
      <c r="I10" s="84" t="s">
        <v>316</v>
      </c>
      <c r="J10" s="31" t="s">
        <v>289</v>
      </c>
      <c r="K10" s="17" t="s">
        <v>253</v>
      </c>
      <c r="L10" s="17" t="s">
        <v>261</v>
      </c>
      <c r="M10" s="17" t="s">
        <v>267</v>
      </c>
      <c r="N10" s="17" t="s">
        <v>271</v>
      </c>
      <c r="O10" s="17"/>
      <c r="P10" s="32">
        <f t="shared" si="1"/>
        <v>0</v>
      </c>
      <c r="Q10" s="32">
        <f t="shared" si="2"/>
        <v>0.5</v>
      </c>
      <c r="R10" s="32">
        <f t="shared" si="3"/>
        <v>0.5</v>
      </c>
      <c r="S10" s="32">
        <f t="shared" si="4"/>
        <v>0</v>
      </c>
      <c r="T10" s="177"/>
      <c r="U10" s="171"/>
      <c r="V10" s="18" t="s">
        <v>288</v>
      </c>
      <c r="W10" s="19"/>
      <c r="X10" s="20">
        <f>AVERAGE(X6:X9)</f>
        <v>0.3</v>
      </c>
      <c r="Y10" s="20">
        <f t="shared" si="0"/>
        <v>0.7</v>
      </c>
      <c r="Z10" s="17"/>
      <c r="AA10" s="17"/>
      <c r="AB10" s="17"/>
      <c r="AC10" s="17"/>
      <c r="AD10" s="17"/>
      <c r="AE10" s="17"/>
      <c r="AF10" s="17"/>
      <c r="AG10" s="17"/>
    </row>
    <row r="11" spans="1:33" ht="27" customHeight="1" x14ac:dyDescent="0.3">
      <c r="A11" s="173"/>
      <c r="B11" s="170" t="s">
        <v>20</v>
      </c>
      <c r="C11" s="161" t="s">
        <v>3</v>
      </c>
      <c r="D11" s="33">
        <v>6.4</v>
      </c>
      <c r="E11" s="33" t="s">
        <v>53</v>
      </c>
      <c r="F11" s="161" t="s">
        <v>52</v>
      </c>
      <c r="G11" s="35" t="s">
        <v>57</v>
      </c>
      <c r="H11" s="36" t="s">
        <v>144</v>
      </c>
      <c r="I11" s="37" t="s">
        <v>334</v>
      </c>
      <c r="J11" s="37"/>
      <c r="K11" s="33" t="s">
        <v>253</v>
      </c>
      <c r="L11" s="33" t="s">
        <v>259</v>
      </c>
      <c r="M11" s="45" t="s">
        <v>280</v>
      </c>
      <c r="N11" s="45" t="s">
        <v>280</v>
      </c>
      <c r="O11" s="33"/>
      <c r="P11" s="38">
        <f t="shared" si="1"/>
        <v>0</v>
      </c>
      <c r="Q11" s="38">
        <f t="shared" si="2"/>
        <v>0</v>
      </c>
      <c r="R11" s="38" t="str">
        <f t="shared" si="3"/>
        <v>INVALID</v>
      </c>
      <c r="S11" s="38" t="str">
        <f t="shared" si="4"/>
        <v>INVALID</v>
      </c>
      <c r="T11" s="177" t="s">
        <v>20</v>
      </c>
      <c r="U11" s="180" t="s">
        <v>3</v>
      </c>
      <c r="V11" s="14" t="s">
        <v>284</v>
      </c>
      <c r="X11" s="15">
        <f>AVERAGE(P11:P14)</f>
        <v>0</v>
      </c>
      <c r="Y11" s="15">
        <f t="shared" si="0"/>
        <v>1</v>
      </c>
    </row>
    <row r="12" spans="1:33" ht="72" customHeight="1" x14ac:dyDescent="0.3">
      <c r="A12" s="173"/>
      <c r="B12" s="170"/>
      <c r="C12" s="162"/>
      <c r="D12" s="24">
        <v>6.5</v>
      </c>
      <c r="E12" s="25" t="s">
        <v>54</v>
      </c>
      <c r="F12" s="162"/>
      <c r="G12" s="25" t="s">
        <v>146</v>
      </c>
      <c r="H12" s="27" t="s">
        <v>145</v>
      </c>
      <c r="I12" s="9" t="s">
        <v>291</v>
      </c>
      <c r="J12" s="9" t="s">
        <v>292</v>
      </c>
      <c r="K12" s="24" t="s">
        <v>253</v>
      </c>
      <c r="L12" s="24" t="s">
        <v>262</v>
      </c>
      <c r="M12" s="24" t="s">
        <v>268</v>
      </c>
      <c r="N12" s="24" t="s">
        <v>273</v>
      </c>
      <c r="O12" s="24"/>
      <c r="P12" s="28">
        <f t="shared" si="1"/>
        <v>0</v>
      </c>
      <c r="Q12" s="28">
        <f t="shared" si="2"/>
        <v>0.75</v>
      </c>
      <c r="R12" s="28">
        <f t="shared" si="3"/>
        <v>0.75</v>
      </c>
      <c r="S12" s="28">
        <f t="shared" si="4"/>
        <v>0.5</v>
      </c>
      <c r="T12" s="177"/>
      <c r="U12" s="181"/>
      <c r="V12" s="14" t="s">
        <v>285</v>
      </c>
      <c r="W12" s="14"/>
      <c r="X12" s="15">
        <f>AVERAGE(Q11:Q14)</f>
        <v>0.625</v>
      </c>
      <c r="Y12" s="15">
        <f t="shared" si="0"/>
        <v>0.375</v>
      </c>
    </row>
    <row r="13" spans="1:33" ht="100.8" x14ac:dyDescent="0.3">
      <c r="A13" s="173"/>
      <c r="B13" s="170"/>
      <c r="C13" s="162"/>
      <c r="D13" s="24">
        <v>6.6</v>
      </c>
      <c r="E13" s="25" t="s">
        <v>55</v>
      </c>
      <c r="F13" s="162"/>
      <c r="G13" s="25" t="s">
        <v>146</v>
      </c>
      <c r="H13" s="27" t="s">
        <v>145</v>
      </c>
      <c r="I13" s="9" t="s">
        <v>291</v>
      </c>
      <c r="J13" s="9" t="s">
        <v>292</v>
      </c>
      <c r="K13" s="24"/>
      <c r="L13" s="24" t="s">
        <v>262</v>
      </c>
      <c r="M13" s="24" t="s">
        <v>268</v>
      </c>
      <c r="N13" s="24" t="s">
        <v>273</v>
      </c>
      <c r="O13" s="24"/>
      <c r="P13" s="28" t="str">
        <f t="shared" si="1"/>
        <v>INVALID</v>
      </c>
      <c r="Q13" s="28">
        <f t="shared" si="2"/>
        <v>0.75</v>
      </c>
      <c r="R13" s="28">
        <f t="shared" si="3"/>
        <v>0.75</v>
      </c>
      <c r="S13" s="28">
        <f t="shared" si="4"/>
        <v>0.5</v>
      </c>
      <c r="T13" s="177"/>
      <c r="U13" s="181"/>
      <c r="V13" s="14" t="s">
        <v>286</v>
      </c>
      <c r="W13" s="14"/>
      <c r="X13" s="15">
        <f>AVERAGE(R11:R14)</f>
        <v>0.83333333333333337</v>
      </c>
      <c r="Y13" s="15">
        <f t="shared" si="0"/>
        <v>0.16666666666666663</v>
      </c>
      <c r="AC13" s="14" t="s">
        <v>288</v>
      </c>
      <c r="AD13" s="14"/>
      <c r="AE13" s="15">
        <f>AVERAGE(X11:X14)</f>
        <v>0.48958333333333337</v>
      </c>
      <c r="AF13" s="15">
        <f>1-AE13</f>
        <v>0.51041666666666663</v>
      </c>
    </row>
    <row r="14" spans="1:33" ht="100.8" x14ac:dyDescent="0.3">
      <c r="A14" s="173"/>
      <c r="B14" s="170"/>
      <c r="C14" s="163"/>
      <c r="D14" s="100">
        <v>6.8</v>
      </c>
      <c r="E14" s="106" t="s">
        <v>56</v>
      </c>
      <c r="F14" s="163"/>
      <c r="G14" s="100" t="s">
        <v>146</v>
      </c>
      <c r="H14" s="98" t="s">
        <v>145</v>
      </c>
      <c r="I14" s="31" t="s">
        <v>291</v>
      </c>
      <c r="J14" s="31" t="s">
        <v>292</v>
      </c>
      <c r="K14" s="17"/>
      <c r="L14" s="17" t="s">
        <v>263</v>
      </c>
      <c r="M14" s="17" t="s">
        <v>269</v>
      </c>
      <c r="N14" s="17" t="s">
        <v>273</v>
      </c>
      <c r="O14" s="17"/>
      <c r="P14" s="32" t="str">
        <f t="shared" si="1"/>
        <v>INVALID</v>
      </c>
      <c r="Q14" s="32">
        <f t="shared" si="2"/>
        <v>1</v>
      </c>
      <c r="R14" s="32">
        <f t="shared" si="3"/>
        <v>1</v>
      </c>
      <c r="S14" s="32">
        <f t="shared" si="4"/>
        <v>0.5</v>
      </c>
      <c r="T14" s="177"/>
      <c r="U14" s="182"/>
      <c r="V14" s="18" t="s">
        <v>287</v>
      </c>
      <c r="W14" s="19"/>
      <c r="X14" s="20">
        <f>AVERAGE(S11:S14)</f>
        <v>0.5</v>
      </c>
      <c r="Y14" s="20">
        <f t="shared" si="0"/>
        <v>0.5</v>
      </c>
      <c r="Z14" s="17"/>
      <c r="AA14" s="17"/>
      <c r="AB14" s="17"/>
      <c r="AC14" s="17"/>
      <c r="AD14" s="17"/>
      <c r="AE14" s="17"/>
      <c r="AF14" s="17"/>
      <c r="AG14" s="17"/>
    </row>
    <row r="15" spans="1:33" ht="144" x14ac:dyDescent="0.3">
      <c r="A15" s="173"/>
      <c r="B15" s="170" t="s">
        <v>21</v>
      </c>
      <c r="C15" s="171" t="s">
        <v>4</v>
      </c>
      <c r="D15" s="24">
        <v>8.1</v>
      </c>
      <c r="E15" s="25" t="s">
        <v>58</v>
      </c>
      <c r="F15" s="171" t="s">
        <v>52</v>
      </c>
      <c r="G15" s="26" t="s">
        <v>152</v>
      </c>
      <c r="H15" s="27" t="s">
        <v>147</v>
      </c>
      <c r="I15" s="23" t="s">
        <v>308</v>
      </c>
      <c r="J15" s="23" t="s">
        <v>292</v>
      </c>
      <c r="K15" s="24"/>
      <c r="L15" s="24" t="s">
        <v>262</v>
      </c>
      <c r="M15" s="24" t="s">
        <v>268</v>
      </c>
      <c r="N15" s="24" t="s">
        <v>274</v>
      </c>
      <c r="O15" s="24"/>
      <c r="P15" s="28" t="str">
        <f t="shared" si="1"/>
        <v>INVALID</v>
      </c>
      <c r="Q15" s="28">
        <f t="shared" si="2"/>
        <v>0.75</v>
      </c>
      <c r="R15" s="28">
        <f t="shared" si="3"/>
        <v>0.75</v>
      </c>
      <c r="S15" s="28">
        <f t="shared" si="4"/>
        <v>0.75</v>
      </c>
      <c r="T15" s="177" t="s">
        <v>21</v>
      </c>
      <c r="U15" s="178" t="s">
        <v>4</v>
      </c>
      <c r="V15" s="14" t="s">
        <v>284</v>
      </c>
      <c r="X15" s="15" t="e">
        <f>AVERAGE(P15:P19)</f>
        <v>#DIV/0!</v>
      </c>
      <c r="Y15" s="15" t="e">
        <f t="shared" si="0"/>
        <v>#DIV/0!</v>
      </c>
    </row>
    <row r="16" spans="1:33" ht="230.4" x14ac:dyDescent="0.3">
      <c r="A16" s="173"/>
      <c r="B16" s="170"/>
      <c r="C16" s="162"/>
      <c r="D16" s="24">
        <v>8.1999999999999993</v>
      </c>
      <c r="E16" s="25" t="s">
        <v>59</v>
      </c>
      <c r="F16" s="162"/>
      <c r="G16" s="25" t="s">
        <v>150</v>
      </c>
      <c r="H16" s="27" t="s">
        <v>148</v>
      </c>
      <c r="I16" s="9" t="s">
        <v>293</v>
      </c>
      <c r="J16" s="9" t="s">
        <v>292</v>
      </c>
      <c r="K16" s="24"/>
      <c r="L16" s="24" t="s">
        <v>261</v>
      </c>
      <c r="M16" s="24" t="s">
        <v>267</v>
      </c>
      <c r="N16" s="24" t="s">
        <v>271</v>
      </c>
      <c r="O16" s="24"/>
      <c r="P16" s="28" t="str">
        <f t="shared" si="1"/>
        <v>INVALID</v>
      </c>
      <c r="Q16" s="28">
        <f t="shared" si="2"/>
        <v>0.5</v>
      </c>
      <c r="R16" s="28">
        <f t="shared" si="3"/>
        <v>0.5</v>
      </c>
      <c r="S16" s="28">
        <f t="shared" si="4"/>
        <v>0</v>
      </c>
      <c r="T16" s="177"/>
      <c r="U16" s="168"/>
      <c r="V16" s="14" t="s">
        <v>285</v>
      </c>
      <c r="W16" s="14"/>
      <c r="X16" s="15">
        <f>AVERAGE(Q15:Q19)</f>
        <v>0.65</v>
      </c>
      <c r="Y16" s="15">
        <f t="shared" si="0"/>
        <v>0.35</v>
      </c>
    </row>
    <row r="17" spans="1:33" ht="216" x14ac:dyDescent="0.3">
      <c r="A17" s="173"/>
      <c r="B17" s="170"/>
      <c r="C17" s="162"/>
      <c r="D17" s="24">
        <v>8.4</v>
      </c>
      <c r="E17" s="25" t="s">
        <v>60</v>
      </c>
      <c r="F17" s="162"/>
      <c r="G17" s="25" t="s">
        <v>151</v>
      </c>
      <c r="H17" s="27" t="s">
        <v>149</v>
      </c>
      <c r="I17" s="83" t="s">
        <v>327</v>
      </c>
      <c r="J17" s="9" t="s">
        <v>292</v>
      </c>
      <c r="K17" s="24"/>
      <c r="L17" s="24" t="s">
        <v>262</v>
      </c>
      <c r="M17" s="24" t="s">
        <v>268</v>
      </c>
      <c r="N17" s="24" t="s">
        <v>271</v>
      </c>
      <c r="O17" s="24"/>
      <c r="P17" s="28" t="str">
        <f t="shared" si="1"/>
        <v>INVALID</v>
      </c>
      <c r="Q17" s="28">
        <f t="shared" si="2"/>
        <v>0.75</v>
      </c>
      <c r="R17" s="28">
        <f t="shared" si="3"/>
        <v>0.75</v>
      </c>
      <c r="S17" s="28">
        <f t="shared" si="4"/>
        <v>0</v>
      </c>
      <c r="T17" s="177"/>
      <c r="U17" s="168"/>
      <c r="V17" s="14" t="s">
        <v>286</v>
      </c>
      <c r="W17" s="14"/>
      <c r="X17" s="15">
        <f>AVERAGE(R15:R19)</f>
        <v>0.65</v>
      </c>
      <c r="Y17" s="15">
        <f t="shared" si="0"/>
        <v>0.35</v>
      </c>
    </row>
    <row r="18" spans="1:33" ht="216" x14ac:dyDescent="0.3">
      <c r="A18" s="173"/>
      <c r="B18" s="170"/>
      <c r="C18" s="162"/>
      <c r="D18" s="24">
        <v>8.5</v>
      </c>
      <c r="E18" s="25" t="s">
        <v>61</v>
      </c>
      <c r="F18" s="162"/>
      <c r="G18" s="25" t="s">
        <v>151</v>
      </c>
      <c r="H18" s="27" t="s">
        <v>149</v>
      </c>
      <c r="I18" s="9" t="s">
        <v>294</v>
      </c>
      <c r="J18" s="9" t="s">
        <v>292</v>
      </c>
      <c r="K18" s="24"/>
      <c r="L18" s="24" t="s">
        <v>262</v>
      </c>
      <c r="M18" s="24" t="s">
        <v>268</v>
      </c>
      <c r="N18" s="24" t="s">
        <v>271</v>
      </c>
      <c r="O18" s="24"/>
      <c r="P18" s="28" t="str">
        <f t="shared" si="1"/>
        <v>INVALID</v>
      </c>
      <c r="Q18" s="28">
        <f t="shared" si="2"/>
        <v>0.75</v>
      </c>
      <c r="R18" s="28">
        <f t="shared" si="3"/>
        <v>0.75</v>
      </c>
      <c r="S18" s="28">
        <f t="shared" si="4"/>
        <v>0</v>
      </c>
      <c r="T18" s="177"/>
      <c r="U18" s="168"/>
      <c r="V18" s="14" t="s">
        <v>287</v>
      </c>
      <c r="W18" s="14"/>
      <c r="X18" s="15">
        <f>AVERAGE(S15:S19)</f>
        <v>0.15</v>
      </c>
      <c r="Y18" s="15">
        <f t="shared" si="0"/>
        <v>0.85</v>
      </c>
    </row>
    <row r="19" spans="1:33" ht="230.4" x14ac:dyDescent="0.3">
      <c r="A19" s="173"/>
      <c r="B19" s="170"/>
      <c r="C19" s="163"/>
      <c r="D19" s="17">
        <v>8.6</v>
      </c>
      <c r="E19" s="29" t="s">
        <v>62</v>
      </c>
      <c r="F19" s="163"/>
      <c r="G19" s="29" t="s">
        <v>150</v>
      </c>
      <c r="H19" s="30" t="s">
        <v>148</v>
      </c>
      <c r="I19" s="31" t="s">
        <v>294</v>
      </c>
      <c r="J19" s="31" t="s">
        <v>292</v>
      </c>
      <c r="K19" s="17"/>
      <c r="L19" s="17" t="s">
        <v>261</v>
      </c>
      <c r="M19" s="17" t="s">
        <v>267</v>
      </c>
      <c r="N19" s="17" t="s">
        <v>271</v>
      </c>
      <c r="O19" s="17"/>
      <c r="P19" s="32" t="str">
        <f t="shared" si="1"/>
        <v>INVALID</v>
      </c>
      <c r="Q19" s="32">
        <f t="shared" si="2"/>
        <v>0.5</v>
      </c>
      <c r="R19" s="32">
        <f t="shared" si="3"/>
        <v>0.5</v>
      </c>
      <c r="S19" s="32">
        <f t="shared" si="4"/>
        <v>0</v>
      </c>
      <c r="T19" s="177"/>
      <c r="U19" s="171"/>
      <c r="V19" s="18" t="s">
        <v>288</v>
      </c>
      <c r="W19" s="19"/>
      <c r="X19" s="20" t="e">
        <f>AVERAGE(X15:X18)</f>
        <v>#DIV/0!</v>
      </c>
      <c r="Y19" s="20" t="e">
        <f t="shared" si="0"/>
        <v>#DIV/0!</v>
      </c>
    </row>
    <row r="20" spans="1:33" ht="45" customHeight="1" x14ac:dyDescent="0.3">
      <c r="A20" s="173"/>
      <c r="B20" s="170" t="s">
        <v>22</v>
      </c>
      <c r="C20" s="161" t="s">
        <v>5</v>
      </c>
      <c r="D20" s="33">
        <v>14.3</v>
      </c>
      <c r="E20" s="34" t="s">
        <v>64</v>
      </c>
      <c r="F20" s="161" t="s">
        <v>63</v>
      </c>
      <c r="G20" s="35" t="s">
        <v>162</v>
      </c>
      <c r="H20" s="36" t="s">
        <v>154</v>
      </c>
      <c r="I20" s="37" t="s">
        <v>295</v>
      </c>
      <c r="J20" s="37" t="s">
        <v>296</v>
      </c>
      <c r="K20" s="33"/>
      <c r="L20" s="33" t="s">
        <v>263</v>
      </c>
      <c r="M20" s="33" t="s">
        <v>269</v>
      </c>
      <c r="N20" s="33"/>
      <c r="O20" s="33"/>
      <c r="P20" s="38" t="str">
        <f t="shared" si="1"/>
        <v>INVALID</v>
      </c>
      <c r="Q20" s="38">
        <f t="shared" si="2"/>
        <v>1</v>
      </c>
      <c r="R20" s="38">
        <f t="shared" si="3"/>
        <v>1</v>
      </c>
      <c r="S20" s="38" t="str">
        <f t="shared" si="4"/>
        <v>INVALID</v>
      </c>
      <c r="T20" s="177" t="s">
        <v>22</v>
      </c>
      <c r="U20" s="178" t="s">
        <v>5</v>
      </c>
      <c r="V20" s="14" t="s">
        <v>284</v>
      </c>
      <c r="X20" s="15" t="e">
        <f>AVERAGE(P20:P24)</f>
        <v>#DIV/0!</v>
      </c>
      <c r="Y20" s="15" t="e">
        <f t="shared" si="0"/>
        <v>#DIV/0!</v>
      </c>
    </row>
    <row r="21" spans="1:33" ht="43.2" customHeight="1" x14ac:dyDescent="0.3">
      <c r="A21" s="173"/>
      <c r="B21" s="170"/>
      <c r="C21" s="162"/>
      <c r="D21" s="24">
        <v>14.4</v>
      </c>
      <c r="E21" s="25" t="s">
        <v>65</v>
      </c>
      <c r="F21" s="162"/>
      <c r="G21" s="25" t="s">
        <v>161</v>
      </c>
      <c r="H21" s="27" t="s">
        <v>153</v>
      </c>
      <c r="I21" s="9"/>
      <c r="J21" s="9"/>
      <c r="K21" s="24"/>
      <c r="L21" s="24" t="s">
        <v>262</v>
      </c>
      <c r="M21" s="24" t="s">
        <v>265</v>
      </c>
      <c r="N21" s="24"/>
      <c r="O21" s="24"/>
      <c r="P21" s="28" t="str">
        <f t="shared" si="1"/>
        <v>INVALID</v>
      </c>
      <c r="Q21" s="28">
        <f t="shared" si="2"/>
        <v>0.75</v>
      </c>
      <c r="R21" s="28">
        <f t="shared" si="3"/>
        <v>0</v>
      </c>
      <c r="S21" s="28" t="str">
        <f t="shared" si="4"/>
        <v>INVALID</v>
      </c>
      <c r="T21" s="177"/>
      <c r="U21" s="168"/>
      <c r="V21" s="14" t="s">
        <v>285</v>
      </c>
      <c r="W21" s="14"/>
      <c r="X21" s="15">
        <f>AVERAGE(Q20:Q24)</f>
        <v>0.75</v>
      </c>
      <c r="Y21" s="15">
        <f t="shared" si="0"/>
        <v>0.25</v>
      </c>
    </row>
    <row r="22" spans="1:33" ht="57.6" x14ac:dyDescent="0.3">
      <c r="A22" s="173"/>
      <c r="B22" s="170"/>
      <c r="C22" s="162"/>
      <c r="D22" s="24">
        <v>14.6</v>
      </c>
      <c r="E22" s="25" t="s">
        <v>66</v>
      </c>
      <c r="F22" s="162"/>
      <c r="G22" s="25" t="s">
        <v>160</v>
      </c>
      <c r="H22" s="27" t="s">
        <v>155</v>
      </c>
      <c r="I22" s="9"/>
      <c r="J22" s="9"/>
      <c r="K22" s="24"/>
      <c r="L22" s="24" t="s">
        <v>262</v>
      </c>
      <c r="M22" s="24" t="s">
        <v>265</v>
      </c>
      <c r="N22" s="24"/>
      <c r="O22" s="24"/>
      <c r="P22" s="28" t="str">
        <f t="shared" si="1"/>
        <v>INVALID</v>
      </c>
      <c r="Q22" s="28">
        <f t="shared" si="2"/>
        <v>0.75</v>
      </c>
      <c r="R22" s="28">
        <f t="shared" si="3"/>
        <v>0</v>
      </c>
      <c r="S22" s="28" t="str">
        <f t="shared" si="4"/>
        <v>INVALID</v>
      </c>
      <c r="T22" s="177"/>
      <c r="U22" s="168"/>
      <c r="V22" s="14" t="s">
        <v>286</v>
      </c>
      <c r="W22" s="14"/>
      <c r="X22" s="15">
        <f>AVERAGE(R20:R24)</f>
        <v>0.2</v>
      </c>
      <c r="Y22" s="15">
        <f t="shared" si="0"/>
        <v>0.8</v>
      </c>
    </row>
    <row r="23" spans="1:33" ht="86.4" x14ac:dyDescent="0.3">
      <c r="A23" s="173"/>
      <c r="B23" s="170"/>
      <c r="C23" s="162"/>
      <c r="D23" s="24">
        <v>14.8</v>
      </c>
      <c r="E23" s="25" t="s">
        <v>67</v>
      </c>
      <c r="F23" s="162"/>
      <c r="G23" s="24" t="s">
        <v>159</v>
      </c>
      <c r="H23" s="27" t="s">
        <v>157</v>
      </c>
      <c r="I23" s="9"/>
      <c r="J23" s="9"/>
      <c r="K23" s="24"/>
      <c r="L23" s="24" t="s">
        <v>262</v>
      </c>
      <c r="M23" s="24" t="s">
        <v>265</v>
      </c>
      <c r="N23" s="24"/>
      <c r="O23" s="24"/>
      <c r="P23" s="28" t="str">
        <f t="shared" si="1"/>
        <v>INVALID</v>
      </c>
      <c r="Q23" s="28">
        <f t="shared" si="2"/>
        <v>0.75</v>
      </c>
      <c r="R23" s="28">
        <f t="shared" si="3"/>
        <v>0</v>
      </c>
      <c r="S23" s="28" t="str">
        <f t="shared" si="4"/>
        <v>INVALID</v>
      </c>
      <c r="T23" s="177"/>
      <c r="U23" s="168"/>
      <c r="V23" s="14" t="s">
        <v>287</v>
      </c>
      <c r="W23" s="14"/>
      <c r="X23" s="15" t="e">
        <f>AVERAGE(S20:S24)</f>
        <v>#DIV/0!</v>
      </c>
      <c r="Y23" s="15" t="e">
        <f t="shared" si="0"/>
        <v>#DIV/0!</v>
      </c>
    </row>
    <row r="24" spans="1:33" ht="28.8" x14ac:dyDescent="0.3">
      <c r="A24" s="173"/>
      <c r="B24" s="170"/>
      <c r="C24" s="163"/>
      <c r="D24" s="17">
        <v>14.9</v>
      </c>
      <c r="E24" s="29" t="s">
        <v>68</v>
      </c>
      <c r="F24" s="163"/>
      <c r="G24" s="17" t="s">
        <v>158</v>
      </c>
      <c r="H24" s="30" t="s">
        <v>156</v>
      </c>
      <c r="I24" s="31" t="s">
        <v>335</v>
      </c>
      <c r="J24" s="31"/>
      <c r="K24" s="17"/>
      <c r="L24" s="17" t="s">
        <v>261</v>
      </c>
      <c r="M24" s="17" t="s">
        <v>265</v>
      </c>
      <c r="N24" s="17"/>
      <c r="O24" s="17"/>
      <c r="P24" s="32" t="str">
        <f t="shared" si="1"/>
        <v>INVALID</v>
      </c>
      <c r="Q24" s="32">
        <f t="shared" si="2"/>
        <v>0.5</v>
      </c>
      <c r="R24" s="32">
        <f t="shared" si="3"/>
        <v>0</v>
      </c>
      <c r="S24" s="32" t="str">
        <f t="shared" si="4"/>
        <v>INVALID</v>
      </c>
      <c r="T24" s="177"/>
      <c r="U24" s="171"/>
      <c r="V24" s="18" t="s">
        <v>288</v>
      </c>
      <c r="W24" s="19"/>
      <c r="X24" s="20" t="e">
        <f>AVERAGE(X20:X23)</f>
        <v>#DIV/0!</v>
      </c>
      <c r="Y24" s="20" t="e">
        <f t="shared" si="0"/>
        <v>#DIV/0!</v>
      </c>
    </row>
    <row r="25" spans="1:33" ht="45" customHeight="1" x14ac:dyDescent="0.3">
      <c r="A25" s="174" t="s">
        <v>8</v>
      </c>
      <c r="B25" s="170" t="s">
        <v>23</v>
      </c>
      <c r="C25" s="161" t="s">
        <v>7</v>
      </c>
      <c r="D25" s="33">
        <v>3.1</v>
      </c>
      <c r="E25" s="34" t="s">
        <v>69</v>
      </c>
      <c r="F25" s="161" t="s">
        <v>71</v>
      </c>
      <c r="G25" s="39" t="s">
        <v>165</v>
      </c>
      <c r="H25" s="36" t="s">
        <v>163</v>
      </c>
      <c r="I25" s="37" t="s">
        <v>297</v>
      </c>
      <c r="J25" s="37" t="s">
        <v>292</v>
      </c>
      <c r="K25" s="33"/>
      <c r="L25" s="33" t="s">
        <v>261</v>
      </c>
      <c r="M25" s="33" t="s">
        <v>267</v>
      </c>
      <c r="N25" s="33" t="s">
        <v>271</v>
      </c>
      <c r="O25" s="33"/>
      <c r="P25" s="38" t="str">
        <f t="shared" si="1"/>
        <v>INVALID</v>
      </c>
      <c r="Q25" s="38">
        <f t="shared" si="2"/>
        <v>0.5</v>
      </c>
      <c r="R25" s="38">
        <f t="shared" si="3"/>
        <v>0.5</v>
      </c>
      <c r="S25" s="38">
        <f t="shared" si="4"/>
        <v>0</v>
      </c>
      <c r="T25" s="177" t="s">
        <v>23</v>
      </c>
      <c r="U25" s="178" t="s">
        <v>7</v>
      </c>
      <c r="V25" s="70" t="s">
        <v>284</v>
      </c>
      <c r="W25" s="24"/>
      <c r="X25" s="71" t="e">
        <f>AVERAGE(P25:P26)</f>
        <v>#DIV/0!</v>
      </c>
      <c r="Y25" s="71" t="e">
        <f t="shared" si="0"/>
        <v>#DIV/0!</v>
      </c>
    </row>
    <row r="26" spans="1:33" ht="34.5" customHeight="1" x14ac:dyDescent="0.3">
      <c r="A26" s="174"/>
      <c r="B26" s="170"/>
      <c r="C26" s="163"/>
      <c r="D26" s="17">
        <v>3.7</v>
      </c>
      <c r="E26" s="29" t="s">
        <v>70</v>
      </c>
      <c r="F26" s="163"/>
      <c r="G26" s="29" t="s">
        <v>165</v>
      </c>
      <c r="H26" s="30" t="s">
        <v>164</v>
      </c>
      <c r="I26" s="31"/>
      <c r="J26" s="31"/>
      <c r="K26" s="17"/>
      <c r="L26" s="17" t="s">
        <v>260</v>
      </c>
      <c r="M26" s="17" t="s">
        <v>265</v>
      </c>
      <c r="N26" s="17"/>
      <c r="O26" s="17"/>
      <c r="P26" s="32" t="str">
        <f t="shared" si="1"/>
        <v>INVALID</v>
      </c>
      <c r="Q26" s="32">
        <f t="shared" si="2"/>
        <v>0.25</v>
      </c>
      <c r="R26" s="32">
        <f t="shared" si="3"/>
        <v>0</v>
      </c>
      <c r="S26" s="32" t="str">
        <f t="shared" si="4"/>
        <v>INVALID</v>
      </c>
      <c r="T26" s="177"/>
      <c r="U26" s="171"/>
      <c r="V26" s="19" t="s">
        <v>285</v>
      </c>
      <c r="W26" s="19"/>
      <c r="X26" s="20">
        <f>AVERAGE(Q25:Q26)</f>
        <v>0.375</v>
      </c>
      <c r="Y26" s="20">
        <f t="shared" si="0"/>
        <v>0.625</v>
      </c>
    </row>
    <row r="27" spans="1:33" ht="34.5" customHeight="1" x14ac:dyDescent="0.3">
      <c r="A27" s="174"/>
      <c r="B27" s="170" t="s">
        <v>24</v>
      </c>
      <c r="C27" s="161" t="s">
        <v>9</v>
      </c>
      <c r="D27" s="33">
        <v>12.8</v>
      </c>
      <c r="E27" s="40" t="s">
        <v>73</v>
      </c>
      <c r="F27" s="161" t="s">
        <v>72</v>
      </c>
      <c r="G27" s="35" t="s">
        <v>171</v>
      </c>
      <c r="H27" s="36" t="s">
        <v>166</v>
      </c>
      <c r="I27" s="37" t="s">
        <v>343</v>
      </c>
      <c r="J27" s="37" t="s">
        <v>296</v>
      </c>
      <c r="K27" s="33"/>
      <c r="L27" s="33" t="s">
        <v>263</v>
      </c>
      <c r="M27" s="33" t="s">
        <v>269</v>
      </c>
      <c r="N27" s="33"/>
      <c r="O27" s="33"/>
      <c r="P27" s="38" t="str">
        <f t="shared" si="1"/>
        <v>INVALID</v>
      </c>
      <c r="Q27" s="38">
        <f t="shared" si="2"/>
        <v>1</v>
      </c>
      <c r="R27" s="38">
        <f t="shared" si="3"/>
        <v>1</v>
      </c>
      <c r="S27" s="38" t="str">
        <f t="shared" si="4"/>
        <v>INVALID</v>
      </c>
      <c r="T27" s="72"/>
      <c r="U27" s="162" t="s">
        <v>9</v>
      </c>
      <c r="V27" s="70" t="s">
        <v>284</v>
      </c>
      <c r="W27" s="24"/>
      <c r="X27" s="71" t="e">
        <f>AVERAGE(P27:P30)</f>
        <v>#DIV/0!</v>
      </c>
      <c r="Y27" s="71" t="e">
        <f t="shared" si="0"/>
        <v>#DIV/0!</v>
      </c>
    </row>
    <row r="28" spans="1:33" ht="72" x14ac:dyDescent="0.3">
      <c r="A28" s="174"/>
      <c r="B28" s="170"/>
      <c r="C28" s="162"/>
      <c r="D28" s="24">
        <v>12.9</v>
      </c>
      <c r="E28" s="41" t="s">
        <v>74</v>
      </c>
      <c r="F28" s="162"/>
      <c r="G28" s="24" t="s">
        <v>170</v>
      </c>
      <c r="H28" s="27" t="s">
        <v>167</v>
      </c>
      <c r="I28" s="9" t="s">
        <v>299</v>
      </c>
      <c r="J28" s="9"/>
      <c r="K28" s="24"/>
      <c r="L28" s="24" t="s">
        <v>259</v>
      </c>
      <c r="M28" s="24" t="s">
        <v>265</v>
      </c>
      <c r="N28" s="24"/>
      <c r="O28" s="24"/>
      <c r="P28" s="28" t="str">
        <f t="shared" si="1"/>
        <v>INVALID</v>
      </c>
      <c r="Q28" s="28">
        <f t="shared" si="2"/>
        <v>0</v>
      </c>
      <c r="R28" s="28">
        <f t="shared" si="3"/>
        <v>0</v>
      </c>
      <c r="S28" s="28" t="str">
        <f t="shared" si="4"/>
        <v>INVALID</v>
      </c>
      <c r="T28" s="72" t="s">
        <v>24</v>
      </c>
      <c r="U28" s="162"/>
      <c r="V28" s="70" t="s">
        <v>285</v>
      </c>
      <c r="W28" s="70"/>
      <c r="X28" s="71">
        <f>AVERAGE(Q27:Q30)</f>
        <v>0.4375</v>
      </c>
      <c r="Y28" s="71">
        <f t="shared" si="0"/>
        <v>0.5625</v>
      </c>
    </row>
    <row r="29" spans="1:33" ht="72" x14ac:dyDescent="0.3">
      <c r="A29" s="174"/>
      <c r="B29" s="170"/>
      <c r="C29" s="162"/>
      <c r="D29" s="42" t="s">
        <v>77</v>
      </c>
      <c r="E29" s="41" t="s">
        <v>75</v>
      </c>
      <c r="F29" s="162"/>
      <c r="G29" s="24" t="s">
        <v>170</v>
      </c>
      <c r="H29" s="27" t="s">
        <v>167</v>
      </c>
      <c r="I29" s="9" t="s">
        <v>299</v>
      </c>
      <c r="J29" s="9"/>
      <c r="K29" s="24"/>
      <c r="L29" s="24" t="s">
        <v>259</v>
      </c>
      <c r="M29" s="24" t="s">
        <v>265</v>
      </c>
      <c r="N29" s="24"/>
      <c r="O29" s="24"/>
      <c r="P29" s="28" t="str">
        <f t="shared" si="1"/>
        <v>INVALID</v>
      </c>
      <c r="Q29" s="28">
        <f t="shared" si="2"/>
        <v>0</v>
      </c>
      <c r="R29" s="28">
        <f t="shared" si="3"/>
        <v>0</v>
      </c>
      <c r="S29" s="28" t="str">
        <f t="shared" si="4"/>
        <v>INVALID</v>
      </c>
      <c r="T29" s="72"/>
      <c r="U29" s="162"/>
      <c r="V29" s="70" t="s">
        <v>286</v>
      </c>
      <c r="W29" s="70"/>
      <c r="X29" s="71">
        <f>AVERAGE(R27:R30)</f>
        <v>0.4375</v>
      </c>
      <c r="Y29" s="71">
        <f t="shared" si="0"/>
        <v>0.5625</v>
      </c>
    </row>
    <row r="30" spans="1:33" ht="43.2" x14ac:dyDescent="0.3">
      <c r="A30" s="174"/>
      <c r="B30" s="170"/>
      <c r="C30" s="163"/>
      <c r="D30" s="17">
        <v>12.11</v>
      </c>
      <c r="E30" s="43" t="s">
        <v>76</v>
      </c>
      <c r="F30" s="163"/>
      <c r="G30" s="17" t="s">
        <v>169</v>
      </c>
      <c r="H30" s="30" t="s">
        <v>168</v>
      </c>
      <c r="I30" s="31" t="s">
        <v>300</v>
      </c>
      <c r="J30" s="31" t="s">
        <v>292</v>
      </c>
      <c r="K30" s="17"/>
      <c r="L30" s="17" t="s">
        <v>262</v>
      </c>
      <c r="M30" s="17" t="s">
        <v>268</v>
      </c>
      <c r="N30" s="17" t="s">
        <v>271</v>
      </c>
      <c r="O30" s="17"/>
      <c r="P30" s="32" t="str">
        <f t="shared" si="1"/>
        <v>INVALID</v>
      </c>
      <c r="Q30" s="32">
        <f t="shared" si="2"/>
        <v>0.75</v>
      </c>
      <c r="R30" s="32">
        <f t="shared" si="3"/>
        <v>0.75</v>
      </c>
      <c r="S30" s="32">
        <f t="shared" si="4"/>
        <v>0</v>
      </c>
      <c r="T30" s="72"/>
      <c r="U30" s="162"/>
      <c r="V30" s="18" t="s">
        <v>287</v>
      </c>
      <c r="W30" s="19"/>
      <c r="X30" s="20">
        <f>AVERAGE(S27:S30)</f>
        <v>0</v>
      </c>
      <c r="Y30" s="20">
        <f t="shared" si="0"/>
        <v>1</v>
      </c>
      <c r="Z30" s="17"/>
      <c r="AA30" s="17"/>
      <c r="AB30" s="17"/>
      <c r="AC30" s="19" t="s">
        <v>288</v>
      </c>
      <c r="AD30" s="19"/>
      <c r="AE30" s="20" t="e">
        <f>AVERAGE(X27:X30)</f>
        <v>#DIV/0!</v>
      </c>
      <c r="AF30" s="20" t="e">
        <f>1-AE30</f>
        <v>#DIV/0!</v>
      </c>
      <c r="AG30" s="17"/>
    </row>
    <row r="31" spans="1:33" ht="43.2" x14ac:dyDescent="0.3">
      <c r="A31" s="174"/>
      <c r="B31" s="74"/>
      <c r="C31" s="167" t="s">
        <v>10</v>
      </c>
      <c r="D31" s="33">
        <v>13.1</v>
      </c>
      <c r="E31" s="44" t="s">
        <v>176</v>
      </c>
      <c r="F31" s="161" t="s">
        <v>78</v>
      </c>
      <c r="G31" s="33" t="s">
        <v>180</v>
      </c>
      <c r="H31" s="36" t="s">
        <v>172</v>
      </c>
      <c r="I31" s="37" t="s">
        <v>336</v>
      </c>
      <c r="J31" s="37"/>
      <c r="K31" s="33"/>
      <c r="L31" s="33" t="s">
        <v>259</v>
      </c>
      <c r="M31" s="45" t="s">
        <v>280</v>
      </c>
      <c r="N31" s="33"/>
      <c r="O31" s="33"/>
      <c r="P31" s="38" t="str">
        <f t="shared" si="1"/>
        <v>INVALID</v>
      </c>
      <c r="Q31" s="38">
        <f t="shared" si="2"/>
        <v>0</v>
      </c>
      <c r="R31" s="38" t="str">
        <f t="shared" si="3"/>
        <v>INVALID</v>
      </c>
      <c r="S31" s="38" t="str">
        <f t="shared" si="4"/>
        <v>INVALID</v>
      </c>
      <c r="T31" s="177" t="s">
        <v>25</v>
      </c>
      <c r="U31" s="178" t="s">
        <v>10</v>
      </c>
      <c r="V31" s="14" t="s">
        <v>284</v>
      </c>
      <c r="X31" s="15" t="e">
        <f>AVERAGE(P31:P36)</f>
        <v>#DIV/0!</v>
      </c>
      <c r="Y31" s="15" t="e">
        <f t="shared" si="0"/>
        <v>#DIV/0!</v>
      </c>
    </row>
    <row r="32" spans="1:33" ht="75" customHeight="1" x14ac:dyDescent="0.3">
      <c r="A32" s="174"/>
      <c r="B32" s="170" t="s">
        <v>25</v>
      </c>
      <c r="C32" s="168"/>
      <c r="D32" s="24">
        <v>13.3</v>
      </c>
      <c r="E32" s="46" t="s">
        <v>79</v>
      </c>
      <c r="F32" s="162"/>
      <c r="G32" s="26" t="s">
        <v>179</v>
      </c>
      <c r="H32" s="27" t="s">
        <v>173</v>
      </c>
      <c r="I32" s="9"/>
      <c r="J32" s="9"/>
      <c r="K32" s="24"/>
      <c r="L32" s="24" t="s">
        <v>259</v>
      </c>
      <c r="M32" s="47" t="s">
        <v>280</v>
      </c>
      <c r="N32" s="24"/>
      <c r="O32" s="24"/>
      <c r="P32" s="28" t="str">
        <f t="shared" si="1"/>
        <v>INVALID</v>
      </c>
      <c r="Q32" s="28">
        <f t="shared" si="2"/>
        <v>0</v>
      </c>
      <c r="R32" s="28" t="str">
        <f t="shared" si="3"/>
        <v>INVALID</v>
      </c>
      <c r="S32" s="28" t="str">
        <f t="shared" si="4"/>
        <v>INVALID</v>
      </c>
      <c r="T32" s="177"/>
      <c r="U32" s="168"/>
      <c r="V32" s="14" t="s">
        <v>285</v>
      </c>
      <c r="W32" s="14"/>
      <c r="X32" s="15">
        <f>AVERAGE(Q31:Q36)</f>
        <v>0.29166666666666669</v>
      </c>
      <c r="Y32" s="15">
        <f t="shared" si="0"/>
        <v>0.70833333333333326</v>
      </c>
    </row>
    <row r="33" spans="1:33" ht="43.2" x14ac:dyDescent="0.3">
      <c r="A33" s="174"/>
      <c r="B33" s="170"/>
      <c r="C33" s="168"/>
      <c r="D33" s="24">
        <v>13.6</v>
      </c>
      <c r="E33" s="48" t="s">
        <v>80</v>
      </c>
      <c r="F33" s="162"/>
      <c r="G33" s="24" t="s">
        <v>178</v>
      </c>
      <c r="H33" s="27" t="s">
        <v>174</v>
      </c>
      <c r="I33" s="9" t="s">
        <v>309</v>
      </c>
      <c r="J33" s="9" t="s">
        <v>292</v>
      </c>
      <c r="K33" s="24"/>
      <c r="L33" s="24" t="s">
        <v>262</v>
      </c>
      <c r="M33" s="24" t="s">
        <v>268</v>
      </c>
      <c r="N33" s="24" t="s">
        <v>271</v>
      </c>
      <c r="O33" s="24"/>
      <c r="P33" s="28" t="str">
        <f t="shared" si="1"/>
        <v>INVALID</v>
      </c>
      <c r="Q33" s="28">
        <f t="shared" si="2"/>
        <v>0.75</v>
      </c>
      <c r="R33" s="28">
        <f t="shared" si="3"/>
        <v>0.75</v>
      </c>
      <c r="S33" s="28">
        <f t="shared" si="4"/>
        <v>0</v>
      </c>
      <c r="T33" s="177"/>
      <c r="U33" s="168"/>
      <c r="V33" s="14" t="s">
        <v>286</v>
      </c>
      <c r="W33" s="14"/>
      <c r="X33" s="15">
        <f>AVERAGE(R31:R36)</f>
        <v>0.1875</v>
      </c>
      <c r="Y33" s="15">
        <f t="shared" si="0"/>
        <v>0.8125</v>
      </c>
    </row>
    <row r="34" spans="1:33" ht="115.2" x14ac:dyDescent="0.3">
      <c r="A34" s="174"/>
      <c r="B34" s="170"/>
      <c r="C34" s="168"/>
      <c r="D34" s="24">
        <v>13.7</v>
      </c>
      <c r="E34" s="48" t="s">
        <v>81</v>
      </c>
      <c r="F34" s="162"/>
      <c r="G34" s="25" t="s">
        <v>177</v>
      </c>
      <c r="H34" s="27" t="s">
        <v>175</v>
      </c>
      <c r="I34" s="9" t="s">
        <v>337</v>
      </c>
      <c r="J34" s="9"/>
      <c r="K34" s="24"/>
      <c r="L34" s="24" t="s">
        <v>261</v>
      </c>
      <c r="M34" s="24" t="s">
        <v>265</v>
      </c>
      <c r="N34" s="24"/>
      <c r="O34" s="24"/>
      <c r="P34" s="28" t="str">
        <f t="shared" si="1"/>
        <v>INVALID</v>
      </c>
      <c r="Q34" s="28">
        <f t="shared" si="2"/>
        <v>0.5</v>
      </c>
      <c r="R34" s="28">
        <f t="shared" si="3"/>
        <v>0</v>
      </c>
      <c r="S34" s="28" t="str">
        <f t="shared" si="4"/>
        <v>INVALID</v>
      </c>
      <c r="T34" s="177"/>
      <c r="U34" s="168"/>
      <c r="V34" s="14" t="s">
        <v>287</v>
      </c>
      <c r="W34" s="14"/>
      <c r="X34" s="15">
        <f>AVERAGE(S31:S36)</f>
        <v>0</v>
      </c>
      <c r="Y34" s="15">
        <f t="shared" si="0"/>
        <v>1</v>
      </c>
    </row>
    <row r="35" spans="1:33" ht="115.2" x14ac:dyDescent="0.3">
      <c r="A35" s="174"/>
      <c r="B35" s="170"/>
      <c r="C35" s="168"/>
      <c r="D35" s="24">
        <v>13.8</v>
      </c>
      <c r="E35" s="48" t="s">
        <v>82</v>
      </c>
      <c r="F35" s="162"/>
      <c r="G35" s="25" t="s">
        <v>177</v>
      </c>
      <c r="H35" s="27" t="s">
        <v>175</v>
      </c>
      <c r="I35" s="9"/>
      <c r="J35" s="9"/>
      <c r="K35" s="24"/>
      <c r="L35" s="24" t="s">
        <v>260</v>
      </c>
      <c r="M35" s="24" t="s">
        <v>265</v>
      </c>
      <c r="N35" s="24"/>
      <c r="O35" s="24"/>
      <c r="P35" s="28" t="str">
        <f t="shared" si="1"/>
        <v>INVALID</v>
      </c>
      <c r="Q35" s="28">
        <f t="shared" si="2"/>
        <v>0.25</v>
      </c>
      <c r="R35" s="28">
        <f t="shared" si="3"/>
        <v>0</v>
      </c>
      <c r="S35" s="28" t="str">
        <f t="shared" si="4"/>
        <v>INVALID</v>
      </c>
      <c r="T35" s="177"/>
      <c r="U35" s="168"/>
      <c r="V35" s="14" t="s">
        <v>288</v>
      </c>
      <c r="W35" s="14"/>
      <c r="X35" s="15" t="e">
        <f>AVERAGE(X31:X34)</f>
        <v>#DIV/0!</v>
      </c>
      <c r="Y35" s="15" t="e">
        <f t="shared" si="0"/>
        <v>#DIV/0!</v>
      </c>
    </row>
    <row r="36" spans="1:33" ht="86.4" x14ac:dyDescent="0.3">
      <c r="A36" s="174"/>
      <c r="B36" s="170"/>
      <c r="C36" s="169"/>
      <c r="D36" s="17">
        <v>13.9</v>
      </c>
      <c r="E36" s="43" t="s">
        <v>83</v>
      </c>
      <c r="F36" s="163"/>
      <c r="G36" s="17" t="s">
        <v>159</v>
      </c>
      <c r="H36" s="30" t="s">
        <v>157</v>
      </c>
      <c r="I36" s="31"/>
      <c r="J36" s="31"/>
      <c r="K36" s="17"/>
      <c r="L36" s="17" t="s">
        <v>260</v>
      </c>
      <c r="M36" s="17" t="s">
        <v>265</v>
      </c>
      <c r="N36" s="17"/>
      <c r="O36" s="17"/>
      <c r="P36" s="32" t="str">
        <f t="shared" si="1"/>
        <v>INVALID</v>
      </c>
      <c r="Q36" s="32">
        <f t="shared" si="2"/>
        <v>0.25</v>
      </c>
      <c r="R36" s="32">
        <f t="shared" si="3"/>
        <v>0</v>
      </c>
      <c r="S36" s="32" t="str">
        <f t="shared" si="4"/>
        <v>INVALID</v>
      </c>
      <c r="T36" s="177"/>
      <c r="U36" s="168"/>
      <c r="V36" s="16"/>
      <c r="W36" s="17"/>
      <c r="X36" s="17"/>
      <c r="Y36" s="17"/>
    </row>
    <row r="37" spans="1:33" ht="129" customHeight="1" x14ac:dyDescent="0.3">
      <c r="A37" s="175" t="s">
        <v>12</v>
      </c>
      <c r="B37" s="74" t="s">
        <v>26</v>
      </c>
      <c r="C37" s="49" t="s">
        <v>11</v>
      </c>
      <c r="D37" s="22"/>
      <c r="E37" s="50" t="s">
        <v>84</v>
      </c>
      <c r="F37" s="51"/>
      <c r="G37" s="52"/>
      <c r="H37" s="53"/>
      <c r="I37" s="54"/>
      <c r="J37" s="54"/>
      <c r="K37" s="22"/>
      <c r="L37" s="22"/>
      <c r="M37" s="22"/>
      <c r="N37" s="22"/>
      <c r="O37" s="22"/>
      <c r="P37" s="55" t="str">
        <f t="shared" si="1"/>
        <v>INVALID</v>
      </c>
      <c r="Q37" s="55" t="str">
        <f t="shared" si="2"/>
        <v>INVALID</v>
      </c>
      <c r="R37" s="55" t="str">
        <f t="shared" si="3"/>
        <v>INVALID</v>
      </c>
      <c r="S37" s="55" t="str">
        <f t="shared" si="4"/>
        <v>INVALID</v>
      </c>
      <c r="T37" s="74" t="s">
        <v>26</v>
      </c>
      <c r="U37" s="73" t="s">
        <v>11</v>
      </c>
      <c r="V37" s="17"/>
      <c r="W37" s="17"/>
      <c r="X37" s="17"/>
      <c r="Y37" s="17"/>
    </row>
    <row r="38" spans="1:33" ht="76.5" customHeight="1" x14ac:dyDescent="0.3">
      <c r="A38" s="175"/>
      <c r="B38" s="170" t="s">
        <v>27</v>
      </c>
      <c r="C38" s="161" t="s">
        <v>13</v>
      </c>
      <c r="D38" s="33">
        <v>5.4</v>
      </c>
      <c r="E38" s="56" t="s">
        <v>85</v>
      </c>
      <c r="F38" s="161" t="s">
        <v>87</v>
      </c>
      <c r="G38" s="39" t="s">
        <v>184</v>
      </c>
      <c r="H38" s="36" t="s">
        <v>181</v>
      </c>
      <c r="I38" s="37" t="s">
        <v>301</v>
      </c>
      <c r="J38" s="37" t="s">
        <v>292</v>
      </c>
      <c r="K38" s="33"/>
      <c r="L38" s="33" t="s">
        <v>260</v>
      </c>
      <c r="M38" s="33" t="s">
        <v>266</v>
      </c>
      <c r="N38" s="33" t="s">
        <v>271</v>
      </c>
      <c r="O38" s="33"/>
      <c r="P38" s="38" t="str">
        <f t="shared" si="1"/>
        <v>INVALID</v>
      </c>
      <c r="Q38" s="38">
        <f t="shared" si="2"/>
        <v>0.25</v>
      </c>
      <c r="R38" s="38">
        <f t="shared" si="3"/>
        <v>0.25</v>
      </c>
      <c r="S38" s="38">
        <f t="shared" si="4"/>
        <v>0</v>
      </c>
      <c r="T38" s="177" t="s">
        <v>27</v>
      </c>
      <c r="U38" s="171" t="s">
        <v>13</v>
      </c>
      <c r="V38" s="70" t="s">
        <v>284</v>
      </c>
      <c r="W38" s="24"/>
      <c r="X38" s="71" t="e">
        <f>AVERAGE(P38:P39)</f>
        <v>#DIV/0!</v>
      </c>
      <c r="Y38" s="71" t="e">
        <f t="shared" ref="Y38:Y48" si="5">1-X38</f>
        <v>#DIV/0!</v>
      </c>
      <c r="Z38" s="24"/>
      <c r="AA38" s="24"/>
      <c r="AB38" s="24"/>
      <c r="AC38" s="24"/>
      <c r="AD38" s="24"/>
      <c r="AE38" s="24"/>
      <c r="AF38" s="24"/>
    </row>
    <row r="39" spans="1:33" ht="87.75" customHeight="1" x14ac:dyDescent="0.3">
      <c r="A39" s="175"/>
      <c r="B39" s="170"/>
      <c r="C39" s="163"/>
      <c r="D39" s="17">
        <v>5.5</v>
      </c>
      <c r="E39" s="57" t="s">
        <v>86</v>
      </c>
      <c r="F39" s="163"/>
      <c r="G39" s="58" t="s">
        <v>183</v>
      </c>
      <c r="H39" s="30" t="s">
        <v>182</v>
      </c>
      <c r="I39" s="31" t="s">
        <v>302</v>
      </c>
      <c r="J39" s="31" t="s">
        <v>292</v>
      </c>
      <c r="K39" s="17"/>
      <c r="L39" s="17" t="s">
        <v>260</v>
      </c>
      <c r="M39" s="17" t="s">
        <v>266</v>
      </c>
      <c r="N39" s="17" t="s">
        <v>271</v>
      </c>
      <c r="O39" s="17"/>
      <c r="P39" s="32" t="str">
        <f t="shared" si="1"/>
        <v>INVALID</v>
      </c>
      <c r="Q39" s="32">
        <f t="shared" si="2"/>
        <v>0.25</v>
      </c>
      <c r="R39" s="32">
        <f t="shared" si="3"/>
        <v>0.25</v>
      </c>
      <c r="S39" s="32">
        <f t="shared" si="4"/>
        <v>0</v>
      </c>
      <c r="T39" s="177"/>
      <c r="U39" s="162"/>
      <c r="V39" s="19" t="s">
        <v>285</v>
      </c>
      <c r="W39" s="19"/>
      <c r="X39" s="20">
        <f>AVERAGE(Q38:Q39)</f>
        <v>0.25</v>
      </c>
      <c r="Y39" s="20">
        <f t="shared" si="5"/>
        <v>0.75</v>
      </c>
      <c r="Z39" s="17"/>
      <c r="AA39" s="17"/>
      <c r="AB39" s="17"/>
      <c r="AC39" s="17"/>
      <c r="AD39" s="17"/>
      <c r="AE39" s="17"/>
      <c r="AF39" s="17"/>
    </row>
    <row r="40" spans="1:33" ht="33" customHeight="1" x14ac:dyDescent="0.3">
      <c r="A40" s="175"/>
      <c r="B40" s="170" t="s">
        <v>28</v>
      </c>
      <c r="C40" s="161" t="s">
        <v>14</v>
      </c>
      <c r="D40" s="33">
        <v>9.1</v>
      </c>
      <c r="E40" s="56" t="s">
        <v>88</v>
      </c>
      <c r="F40" s="161" t="s">
        <v>92</v>
      </c>
      <c r="G40" s="39" t="s">
        <v>188</v>
      </c>
      <c r="H40" s="36" t="s">
        <v>185</v>
      </c>
      <c r="I40" s="37" t="s">
        <v>303</v>
      </c>
      <c r="J40" s="37" t="s">
        <v>290</v>
      </c>
      <c r="K40" s="33"/>
      <c r="L40" s="33" t="s">
        <v>261</v>
      </c>
      <c r="M40" s="33" t="s">
        <v>267</v>
      </c>
      <c r="N40" s="33"/>
      <c r="O40" s="33"/>
      <c r="P40" s="38" t="str">
        <f t="shared" si="1"/>
        <v>INVALID</v>
      </c>
      <c r="Q40" s="38">
        <f t="shared" si="2"/>
        <v>0.5</v>
      </c>
      <c r="R40" s="38">
        <f t="shared" si="3"/>
        <v>0.5</v>
      </c>
      <c r="S40" s="38" t="str">
        <f t="shared" si="4"/>
        <v>INVALID</v>
      </c>
      <c r="T40" s="177" t="s">
        <v>28</v>
      </c>
      <c r="U40" s="162" t="s">
        <v>14</v>
      </c>
      <c r="V40" s="70" t="s">
        <v>284</v>
      </c>
      <c r="W40" s="24"/>
      <c r="X40" s="71" t="e">
        <f>AVERAGE(P40:P43)</f>
        <v>#DIV/0!</v>
      </c>
      <c r="Y40" s="71" t="e">
        <f t="shared" si="5"/>
        <v>#DIV/0!</v>
      </c>
    </row>
    <row r="41" spans="1:33" ht="45" customHeight="1" x14ac:dyDescent="0.3">
      <c r="A41" s="175"/>
      <c r="B41" s="170"/>
      <c r="C41" s="162"/>
      <c r="D41" s="24">
        <v>9.1999999999999993</v>
      </c>
      <c r="E41" s="41" t="s">
        <v>89</v>
      </c>
      <c r="F41" s="162"/>
      <c r="G41" s="26" t="s">
        <v>188</v>
      </c>
      <c r="H41" s="27" t="s">
        <v>185</v>
      </c>
      <c r="I41" s="9" t="s">
        <v>304</v>
      </c>
      <c r="J41" s="9"/>
      <c r="K41" s="24"/>
      <c r="L41" s="24" t="s">
        <v>259</v>
      </c>
      <c r="M41" s="24" t="s">
        <v>265</v>
      </c>
      <c r="N41" s="24"/>
      <c r="O41" s="24"/>
      <c r="P41" s="28" t="str">
        <f t="shared" si="1"/>
        <v>INVALID</v>
      </c>
      <c r="Q41" s="28">
        <f t="shared" si="2"/>
        <v>0</v>
      </c>
      <c r="R41" s="28">
        <f t="shared" si="3"/>
        <v>0</v>
      </c>
      <c r="S41" s="28" t="str">
        <f t="shared" si="4"/>
        <v>INVALID</v>
      </c>
      <c r="T41" s="177"/>
      <c r="U41" s="162"/>
      <c r="V41" s="70" t="s">
        <v>285</v>
      </c>
      <c r="W41" s="70"/>
      <c r="X41" s="71">
        <f>AVERAGE(Q40:Q43)</f>
        <v>0.3125</v>
      </c>
      <c r="Y41" s="71">
        <f t="shared" si="5"/>
        <v>0.6875</v>
      </c>
    </row>
    <row r="42" spans="1:33" ht="47.25" customHeight="1" x14ac:dyDescent="0.3">
      <c r="A42" s="175"/>
      <c r="B42" s="170"/>
      <c r="C42" s="162"/>
      <c r="D42" s="24">
        <v>9.3000000000000007</v>
      </c>
      <c r="E42" s="41" t="s">
        <v>90</v>
      </c>
      <c r="F42" s="162"/>
      <c r="G42" s="26" t="s">
        <v>189</v>
      </c>
      <c r="H42" s="27" t="s">
        <v>186</v>
      </c>
      <c r="I42" s="9" t="s">
        <v>310</v>
      </c>
      <c r="J42" s="9" t="s">
        <v>292</v>
      </c>
      <c r="K42" s="24"/>
      <c r="L42" s="24" t="s">
        <v>261</v>
      </c>
      <c r="M42" s="24" t="s">
        <v>266</v>
      </c>
      <c r="N42" s="24" t="s">
        <v>271</v>
      </c>
      <c r="O42" s="24"/>
      <c r="P42" s="28" t="str">
        <f t="shared" si="1"/>
        <v>INVALID</v>
      </c>
      <c r="Q42" s="28">
        <f t="shared" si="2"/>
        <v>0.5</v>
      </c>
      <c r="R42" s="28">
        <f t="shared" si="3"/>
        <v>0.25</v>
      </c>
      <c r="S42" s="28">
        <f t="shared" si="4"/>
        <v>0</v>
      </c>
      <c r="T42" s="177"/>
      <c r="U42" s="162"/>
      <c r="V42" s="70" t="s">
        <v>286</v>
      </c>
      <c r="W42" s="70"/>
      <c r="X42" s="71">
        <f>AVERAGE(R40:R43)</f>
        <v>0.1875</v>
      </c>
      <c r="Y42" s="71">
        <f t="shared" si="5"/>
        <v>0.8125</v>
      </c>
    </row>
    <row r="43" spans="1:33" ht="54" customHeight="1" x14ac:dyDescent="0.3">
      <c r="A43" s="175"/>
      <c r="B43" s="170"/>
      <c r="C43" s="163"/>
      <c r="D43" s="100">
        <v>9.4</v>
      </c>
      <c r="E43" s="103" t="s">
        <v>91</v>
      </c>
      <c r="F43" s="163"/>
      <c r="G43" s="101" t="s">
        <v>190</v>
      </c>
      <c r="H43" s="98" t="s">
        <v>187</v>
      </c>
      <c r="I43" s="31" t="s">
        <v>338</v>
      </c>
      <c r="J43" s="31"/>
      <c r="K43" s="17"/>
      <c r="L43" s="17" t="s">
        <v>260</v>
      </c>
      <c r="M43" s="17" t="s">
        <v>265</v>
      </c>
      <c r="N43" s="17"/>
      <c r="O43" s="17"/>
      <c r="P43" s="32" t="str">
        <f t="shared" si="1"/>
        <v>INVALID</v>
      </c>
      <c r="Q43" s="32">
        <f t="shared" si="2"/>
        <v>0.25</v>
      </c>
      <c r="R43" s="32">
        <f t="shared" si="3"/>
        <v>0</v>
      </c>
      <c r="S43" s="32" t="str">
        <f t="shared" si="4"/>
        <v>INVALID</v>
      </c>
      <c r="T43" s="177"/>
      <c r="U43" s="162"/>
      <c r="V43" s="18" t="s">
        <v>287</v>
      </c>
      <c r="W43" s="19"/>
      <c r="X43" s="20">
        <f>AVERAGE(S40:S43)</f>
        <v>0</v>
      </c>
      <c r="Y43" s="20">
        <f t="shared" si="5"/>
        <v>1</v>
      </c>
      <c r="Z43" s="17"/>
      <c r="AA43" s="17"/>
      <c r="AB43" s="17"/>
      <c r="AC43" s="19" t="s">
        <v>288</v>
      </c>
      <c r="AD43" s="19"/>
      <c r="AE43" s="20" t="e">
        <f>AVERAGE(X40:X43)</f>
        <v>#DIV/0!</v>
      </c>
      <c r="AF43" s="20" t="e">
        <f>1-AE43</f>
        <v>#DIV/0!</v>
      </c>
      <c r="AG43" s="17"/>
    </row>
    <row r="44" spans="1:33" ht="30" customHeight="1" x14ac:dyDescent="0.3">
      <c r="A44" s="175"/>
      <c r="B44" s="170" t="s">
        <v>29</v>
      </c>
      <c r="C44" s="161" t="s">
        <v>15</v>
      </c>
      <c r="D44" s="108">
        <v>15.1</v>
      </c>
      <c r="E44" s="113" t="s">
        <v>93</v>
      </c>
      <c r="F44" s="161" t="s">
        <v>100</v>
      </c>
      <c r="G44" s="111" t="s">
        <v>143</v>
      </c>
      <c r="H44" s="112" t="s">
        <v>191</v>
      </c>
      <c r="I44" s="37" t="s">
        <v>295</v>
      </c>
      <c r="J44" s="37" t="s">
        <v>296</v>
      </c>
      <c r="K44" s="33"/>
      <c r="L44" s="33" t="s">
        <v>263</v>
      </c>
      <c r="M44" s="33" t="s">
        <v>269</v>
      </c>
      <c r="N44" s="33"/>
      <c r="O44" s="33"/>
      <c r="P44" s="38" t="str">
        <f t="shared" si="1"/>
        <v>INVALID</v>
      </c>
      <c r="Q44" s="38">
        <f t="shared" si="2"/>
        <v>1</v>
      </c>
      <c r="R44" s="38">
        <f t="shared" si="3"/>
        <v>1</v>
      </c>
      <c r="S44" s="38" t="str">
        <f t="shared" si="4"/>
        <v>INVALID</v>
      </c>
      <c r="T44" s="177" t="s">
        <v>29</v>
      </c>
      <c r="U44" s="162" t="s">
        <v>15</v>
      </c>
      <c r="V44" s="70" t="s">
        <v>284</v>
      </c>
      <c r="W44" s="24"/>
      <c r="X44" s="71" t="e">
        <f>AVERAGE(P44:P50)</f>
        <v>#DIV/0!</v>
      </c>
      <c r="Y44" s="71" t="e">
        <f t="shared" si="5"/>
        <v>#DIV/0!</v>
      </c>
    </row>
    <row r="45" spans="1:33" ht="100.8" x14ac:dyDescent="0.3">
      <c r="A45" s="175"/>
      <c r="B45" s="170"/>
      <c r="C45" s="162"/>
      <c r="D45" s="24">
        <v>15.2</v>
      </c>
      <c r="E45" s="41" t="s">
        <v>94</v>
      </c>
      <c r="F45" s="162"/>
      <c r="G45" s="26" t="s">
        <v>198</v>
      </c>
      <c r="H45" s="27" t="s">
        <v>192</v>
      </c>
      <c r="I45" s="9"/>
      <c r="J45" s="9"/>
      <c r="K45" s="24"/>
      <c r="L45" s="24" t="s">
        <v>261</v>
      </c>
      <c r="M45" s="24" t="s">
        <v>266</v>
      </c>
      <c r="N45" s="24"/>
      <c r="O45" s="24"/>
      <c r="P45" s="28" t="str">
        <f t="shared" si="1"/>
        <v>INVALID</v>
      </c>
      <c r="Q45" s="28">
        <f t="shared" si="2"/>
        <v>0.5</v>
      </c>
      <c r="R45" s="28">
        <f t="shared" si="3"/>
        <v>0.25</v>
      </c>
      <c r="S45" s="28" t="str">
        <f t="shared" si="4"/>
        <v>INVALID</v>
      </c>
      <c r="T45" s="177"/>
      <c r="U45" s="162"/>
      <c r="V45" s="70" t="s">
        <v>285</v>
      </c>
      <c r="W45" s="70"/>
      <c r="X45" s="71">
        <f>AVERAGE(Q44:Q50)</f>
        <v>0.42857142857142855</v>
      </c>
      <c r="Y45" s="71">
        <f t="shared" si="5"/>
        <v>0.5714285714285714</v>
      </c>
    </row>
    <row r="46" spans="1:33" ht="43.2" x14ac:dyDescent="0.3">
      <c r="A46" s="175"/>
      <c r="B46" s="170"/>
      <c r="C46" s="162"/>
      <c r="D46" s="24">
        <v>15.3</v>
      </c>
      <c r="E46" s="41" t="s">
        <v>95</v>
      </c>
      <c r="F46" s="162"/>
      <c r="G46" s="26" t="s">
        <v>198</v>
      </c>
      <c r="H46" s="27" t="s">
        <v>193</v>
      </c>
      <c r="I46" s="9"/>
      <c r="J46" s="9"/>
      <c r="K46" s="24"/>
      <c r="L46" s="24" t="s">
        <v>259</v>
      </c>
      <c r="M46" s="24" t="s">
        <v>265</v>
      </c>
      <c r="N46" s="24"/>
      <c r="O46" s="24"/>
      <c r="P46" s="28" t="str">
        <f t="shared" si="1"/>
        <v>INVALID</v>
      </c>
      <c r="Q46" s="28">
        <f t="shared" si="2"/>
        <v>0</v>
      </c>
      <c r="R46" s="28">
        <f t="shared" si="3"/>
        <v>0</v>
      </c>
      <c r="S46" s="28" t="str">
        <f t="shared" si="4"/>
        <v>INVALID</v>
      </c>
      <c r="T46" s="177"/>
      <c r="U46" s="162"/>
      <c r="V46" s="70" t="s">
        <v>286</v>
      </c>
      <c r="W46" s="70"/>
      <c r="X46" s="71">
        <f>AVERAGE(R44:R50)</f>
        <v>0.25</v>
      </c>
      <c r="Y46" s="71">
        <f t="shared" si="5"/>
        <v>0.75</v>
      </c>
    </row>
    <row r="47" spans="1:33" ht="28.8" x14ac:dyDescent="0.3">
      <c r="A47" s="175"/>
      <c r="B47" s="170"/>
      <c r="C47" s="162"/>
      <c r="D47" s="24">
        <v>15.6</v>
      </c>
      <c r="E47" s="41" t="s">
        <v>96</v>
      </c>
      <c r="F47" s="162"/>
      <c r="G47" s="26" t="s">
        <v>162</v>
      </c>
      <c r="H47" s="27" t="s">
        <v>154</v>
      </c>
      <c r="I47" s="9" t="s">
        <v>305</v>
      </c>
      <c r="J47" s="9"/>
      <c r="K47" s="24"/>
      <c r="L47" s="24" t="s">
        <v>261</v>
      </c>
      <c r="M47" s="24" t="s">
        <v>267</v>
      </c>
      <c r="N47" s="24"/>
      <c r="O47" s="24"/>
      <c r="P47" s="28" t="str">
        <f t="shared" si="1"/>
        <v>INVALID</v>
      </c>
      <c r="Q47" s="28">
        <f t="shared" si="2"/>
        <v>0.5</v>
      </c>
      <c r="R47" s="28">
        <f t="shared" si="3"/>
        <v>0.5</v>
      </c>
      <c r="S47" s="28" t="str">
        <f t="shared" si="4"/>
        <v>INVALID</v>
      </c>
      <c r="T47" s="177"/>
      <c r="U47" s="162"/>
      <c r="V47" s="70" t="s">
        <v>287</v>
      </c>
      <c r="W47" s="70"/>
      <c r="X47" s="71" t="e">
        <f>AVERAGE(S44:S50)</f>
        <v>#DIV/0!</v>
      </c>
      <c r="Y47" s="71" t="e">
        <f t="shared" si="5"/>
        <v>#DIV/0!</v>
      </c>
    </row>
    <row r="48" spans="1:33" ht="28.8" x14ac:dyDescent="0.3">
      <c r="A48" s="175"/>
      <c r="B48" s="170"/>
      <c r="C48" s="162"/>
      <c r="D48" s="24">
        <v>15.7</v>
      </c>
      <c r="E48" s="41" t="s">
        <v>97</v>
      </c>
      <c r="F48" s="162"/>
      <c r="G48" s="26" t="s">
        <v>197</v>
      </c>
      <c r="H48" s="27" t="s">
        <v>194</v>
      </c>
      <c r="I48" s="9"/>
      <c r="J48" s="9"/>
      <c r="K48" s="24"/>
      <c r="L48" s="24" t="s">
        <v>261</v>
      </c>
      <c r="M48" s="24" t="s">
        <v>265</v>
      </c>
      <c r="N48" s="24"/>
      <c r="O48" s="24"/>
      <c r="P48" s="28" t="str">
        <f t="shared" si="1"/>
        <v>INVALID</v>
      </c>
      <c r="Q48" s="28">
        <f t="shared" si="2"/>
        <v>0.5</v>
      </c>
      <c r="R48" s="28">
        <f t="shared" si="3"/>
        <v>0</v>
      </c>
      <c r="S48" s="28" t="str">
        <f t="shared" si="4"/>
        <v>INVALID</v>
      </c>
      <c r="T48" s="177"/>
      <c r="U48" s="162"/>
      <c r="V48" s="70" t="s">
        <v>288</v>
      </c>
      <c r="W48" s="70"/>
      <c r="X48" s="71" t="e">
        <f>AVERAGE(X44:X47)</f>
        <v>#DIV/0!</v>
      </c>
      <c r="Y48" s="71" t="e">
        <f t="shared" si="5"/>
        <v>#DIV/0!</v>
      </c>
    </row>
    <row r="49" spans="1:32" ht="43.2" x14ac:dyDescent="0.3">
      <c r="A49" s="175"/>
      <c r="B49" s="170"/>
      <c r="C49" s="162"/>
      <c r="D49" s="24">
        <v>15.8</v>
      </c>
      <c r="E49" s="41" t="s">
        <v>98</v>
      </c>
      <c r="F49" s="162"/>
      <c r="G49" s="26" t="s">
        <v>196</v>
      </c>
      <c r="H49" s="27" t="s">
        <v>194</v>
      </c>
      <c r="I49" s="9"/>
      <c r="J49" s="9"/>
      <c r="K49" s="24"/>
      <c r="L49" s="24" t="s">
        <v>261</v>
      </c>
      <c r="M49" s="24" t="s">
        <v>265</v>
      </c>
      <c r="N49" s="24"/>
      <c r="O49" s="24"/>
      <c r="P49" s="28" t="str">
        <f t="shared" si="1"/>
        <v>INVALID</v>
      </c>
      <c r="Q49" s="28">
        <f t="shared" si="2"/>
        <v>0.5</v>
      </c>
      <c r="R49" s="28">
        <f t="shared" si="3"/>
        <v>0</v>
      </c>
      <c r="S49" s="28" t="str">
        <f t="shared" si="4"/>
        <v>INVALID</v>
      </c>
      <c r="T49" s="177"/>
      <c r="U49" s="162"/>
      <c r="V49" s="24"/>
      <c r="W49" s="24"/>
      <c r="X49" s="24"/>
      <c r="Y49" s="24"/>
    </row>
    <row r="50" spans="1:32" ht="28.8" x14ac:dyDescent="0.3">
      <c r="A50" s="175"/>
      <c r="B50" s="170"/>
      <c r="C50" s="163"/>
      <c r="D50" s="17">
        <v>15.9</v>
      </c>
      <c r="E50" s="43" t="s">
        <v>99</v>
      </c>
      <c r="F50" s="163"/>
      <c r="G50" s="58" t="s">
        <v>162</v>
      </c>
      <c r="H50" s="30" t="s">
        <v>195</v>
      </c>
      <c r="I50" s="31" t="s">
        <v>339</v>
      </c>
      <c r="J50" s="31"/>
      <c r="K50" s="17"/>
      <c r="L50" s="17" t="s">
        <v>259</v>
      </c>
      <c r="M50" s="17" t="s">
        <v>265</v>
      </c>
      <c r="N50" s="17"/>
      <c r="O50" s="17"/>
      <c r="P50" s="32" t="str">
        <f t="shared" si="1"/>
        <v>INVALID</v>
      </c>
      <c r="Q50" s="32">
        <f t="shared" si="2"/>
        <v>0</v>
      </c>
      <c r="R50" s="32">
        <f t="shared" si="3"/>
        <v>0</v>
      </c>
      <c r="S50" s="32" t="str">
        <f t="shared" si="4"/>
        <v>INVALID</v>
      </c>
      <c r="T50" s="177"/>
      <c r="U50" s="163"/>
      <c r="V50" s="16"/>
      <c r="W50" s="17"/>
      <c r="X50" s="17"/>
      <c r="Y50" s="17"/>
    </row>
    <row r="51" spans="1:32" ht="28.8" x14ac:dyDescent="0.3">
      <c r="A51" s="175"/>
      <c r="B51" s="170" t="s">
        <v>30</v>
      </c>
      <c r="C51" s="161" t="s">
        <v>16</v>
      </c>
      <c r="D51" s="33">
        <v>16.2</v>
      </c>
      <c r="E51" s="44" t="s">
        <v>101</v>
      </c>
      <c r="F51" s="161" t="s">
        <v>107</v>
      </c>
      <c r="G51" s="39" t="s">
        <v>205</v>
      </c>
      <c r="H51" s="36" t="s">
        <v>199</v>
      </c>
      <c r="I51" s="37" t="s">
        <v>306</v>
      </c>
      <c r="J51" s="37"/>
      <c r="K51" s="33"/>
      <c r="L51" s="33" t="s">
        <v>261</v>
      </c>
      <c r="M51" s="33" t="s">
        <v>267</v>
      </c>
      <c r="N51" s="33"/>
      <c r="O51" s="33"/>
      <c r="P51" s="38" t="str">
        <f t="shared" si="1"/>
        <v>INVALID</v>
      </c>
      <c r="Q51" s="38">
        <f t="shared" si="2"/>
        <v>0.5</v>
      </c>
      <c r="R51" s="38">
        <f t="shared" si="3"/>
        <v>0.5</v>
      </c>
      <c r="S51" s="38" t="str">
        <f t="shared" si="4"/>
        <v>INVALID</v>
      </c>
      <c r="T51" s="177" t="s">
        <v>30</v>
      </c>
      <c r="U51" s="171" t="s">
        <v>16</v>
      </c>
    </row>
    <row r="52" spans="1:32" ht="28.95" customHeight="1" x14ac:dyDescent="0.3">
      <c r="A52" s="175"/>
      <c r="B52" s="170"/>
      <c r="C52" s="162"/>
      <c r="D52" s="24">
        <v>16.3</v>
      </c>
      <c r="E52" s="93" t="s">
        <v>102</v>
      </c>
      <c r="F52" s="162"/>
      <c r="G52" s="26" t="s">
        <v>205</v>
      </c>
      <c r="H52" s="90" t="s">
        <v>200</v>
      </c>
      <c r="I52" s="9"/>
      <c r="J52" s="9"/>
      <c r="K52" s="24"/>
      <c r="L52" s="24" t="s">
        <v>260</v>
      </c>
      <c r="M52" s="24" t="s">
        <v>265</v>
      </c>
      <c r="N52" s="24"/>
      <c r="O52" s="24"/>
      <c r="P52" s="28" t="str">
        <f t="shared" si="1"/>
        <v>INVALID</v>
      </c>
      <c r="Q52" s="28">
        <f t="shared" si="2"/>
        <v>0.25</v>
      </c>
      <c r="R52" s="28">
        <f t="shared" si="3"/>
        <v>0</v>
      </c>
      <c r="S52" s="28" t="str">
        <f t="shared" si="4"/>
        <v>INVALID</v>
      </c>
      <c r="T52" s="177"/>
      <c r="U52" s="162"/>
      <c r="V52" s="14" t="s">
        <v>284</v>
      </c>
      <c r="X52" s="15" t="e">
        <f>AVERAGE(P51:P56)</f>
        <v>#DIV/0!</v>
      </c>
      <c r="Y52" s="15" t="e">
        <f>1-X52</f>
        <v>#DIV/0!</v>
      </c>
    </row>
    <row r="53" spans="1:32" ht="28.8" x14ac:dyDescent="0.3">
      <c r="A53" s="175"/>
      <c r="B53" s="170"/>
      <c r="C53" s="162"/>
      <c r="D53" s="24">
        <v>16.5</v>
      </c>
      <c r="E53" s="59" t="s">
        <v>103</v>
      </c>
      <c r="F53" s="162"/>
      <c r="G53" s="26" t="s">
        <v>206</v>
      </c>
      <c r="H53" s="27" t="s">
        <v>201</v>
      </c>
      <c r="I53" s="9"/>
      <c r="J53" s="9"/>
      <c r="K53" s="24"/>
      <c r="L53" s="24" t="s">
        <v>262</v>
      </c>
      <c r="M53" s="24" t="s">
        <v>267</v>
      </c>
      <c r="N53" s="24"/>
      <c r="O53" s="24"/>
      <c r="P53" s="28" t="str">
        <f t="shared" si="1"/>
        <v>INVALID</v>
      </c>
      <c r="Q53" s="28">
        <f t="shared" si="2"/>
        <v>0.75</v>
      </c>
      <c r="R53" s="28">
        <f t="shared" si="3"/>
        <v>0.5</v>
      </c>
      <c r="S53" s="28" t="str">
        <f t="shared" si="4"/>
        <v>INVALID</v>
      </c>
      <c r="T53" s="177"/>
      <c r="U53" s="162"/>
      <c r="V53" s="14" t="s">
        <v>285</v>
      </c>
      <c r="W53" s="14"/>
      <c r="X53" s="15">
        <f>AVERAGE(Q51:Q56)</f>
        <v>0.66666666666666663</v>
      </c>
      <c r="Y53" s="15">
        <f>1-X53</f>
        <v>0.33333333333333337</v>
      </c>
    </row>
    <row r="54" spans="1:32" ht="60" customHeight="1" x14ac:dyDescent="0.3">
      <c r="A54" s="175"/>
      <c r="B54" s="170"/>
      <c r="C54" s="162"/>
      <c r="D54" s="24">
        <v>16.7</v>
      </c>
      <c r="E54" s="59" t="s">
        <v>104</v>
      </c>
      <c r="F54" s="162"/>
      <c r="G54" s="26" t="s">
        <v>207</v>
      </c>
      <c r="H54" s="27" t="s">
        <v>202</v>
      </c>
      <c r="I54" s="9"/>
      <c r="J54" s="9"/>
      <c r="K54" s="24"/>
      <c r="L54" s="24" t="s">
        <v>263</v>
      </c>
      <c r="M54" s="24" t="s">
        <v>269</v>
      </c>
      <c r="N54" s="24"/>
      <c r="O54" s="24"/>
      <c r="P54" s="28" t="str">
        <f t="shared" si="1"/>
        <v>INVALID</v>
      </c>
      <c r="Q54" s="28">
        <f t="shared" si="2"/>
        <v>1</v>
      </c>
      <c r="R54" s="28">
        <f t="shared" si="3"/>
        <v>1</v>
      </c>
      <c r="S54" s="28" t="str">
        <f t="shared" si="4"/>
        <v>INVALID</v>
      </c>
      <c r="T54" s="177"/>
      <c r="U54" s="162"/>
      <c r="V54" s="14" t="s">
        <v>286</v>
      </c>
      <c r="W54" s="14"/>
      <c r="X54" s="15">
        <f>AVERAGE(R51:R56)</f>
        <v>0.45833333333333331</v>
      </c>
      <c r="Y54" s="15">
        <f>1-X54</f>
        <v>0.54166666666666674</v>
      </c>
    </row>
    <row r="55" spans="1:32" ht="35.25" customHeight="1" x14ac:dyDescent="0.3">
      <c r="A55" s="175"/>
      <c r="B55" s="170"/>
      <c r="C55" s="162"/>
      <c r="D55" s="24">
        <v>16.11</v>
      </c>
      <c r="E55" s="59" t="s">
        <v>105</v>
      </c>
      <c r="F55" s="162"/>
      <c r="G55" s="26" t="s">
        <v>208</v>
      </c>
      <c r="H55" s="27" t="s">
        <v>203</v>
      </c>
      <c r="I55" s="9" t="s">
        <v>301</v>
      </c>
      <c r="J55" s="9" t="s">
        <v>292</v>
      </c>
      <c r="K55" s="24"/>
      <c r="L55" s="24" t="s">
        <v>262</v>
      </c>
      <c r="M55" s="24" t="s">
        <v>265</v>
      </c>
      <c r="N55" s="24" t="s">
        <v>271</v>
      </c>
      <c r="O55" s="24"/>
      <c r="P55" s="28" t="str">
        <f t="shared" si="1"/>
        <v>INVALID</v>
      </c>
      <c r="Q55" s="28">
        <f t="shared" si="2"/>
        <v>0.75</v>
      </c>
      <c r="R55" s="28">
        <f t="shared" si="3"/>
        <v>0</v>
      </c>
      <c r="S55" s="28">
        <f t="shared" si="4"/>
        <v>0</v>
      </c>
      <c r="T55" s="177"/>
      <c r="U55" s="162"/>
      <c r="V55" s="14" t="s">
        <v>287</v>
      </c>
      <c r="W55" s="14"/>
      <c r="X55" s="15">
        <f>AVERAGE(S51:S56)</f>
        <v>0</v>
      </c>
      <c r="Y55" s="15">
        <f>1-X55</f>
        <v>1</v>
      </c>
    </row>
    <row r="56" spans="1:32" ht="38.25" customHeight="1" x14ac:dyDescent="0.3">
      <c r="A56" s="175"/>
      <c r="B56" s="170"/>
      <c r="C56" s="163"/>
      <c r="D56" s="17">
        <v>16.12</v>
      </c>
      <c r="E56" s="57" t="s">
        <v>106</v>
      </c>
      <c r="F56" s="163"/>
      <c r="G56" s="58" t="s">
        <v>171</v>
      </c>
      <c r="H56" s="30" t="s">
        <v>204</v>
      </c>
      <c r="I56" s="31" t="s">
        <v>291</v>
      </c>
      <c r="J56" s="31" t="s">
        <v>292</v>
      </c>
      <c r="K56" s="17"/>
      <c r="L56" s="17" t="s">
        <v>262</v>
      </c>
      <c r="M56" s="17" t="s">
        <v>268</v>
      </c>
      <c r="N56" s="17" t="s">
        <v>271</v>
      </c>
      <c r="O56" s="17"/>
      <c r="P56" s="32" t="str">
        <f t="shared" si="1"/>
        <v>INVALID</v>
      </c>
      <c r="Q56" s="32">
        <f t="shared" si="2"/>
        <v>0.75</v>
      </c>
      <c r="R56" s="32">
        <f t="shared" si="3"/>
        <v>0.75</v>
      </c>
      <c r="S56" s="32">
        <f t="shared" si="4"/>
        <v>0</v>
      </c>
      <c r="T56" s="177"/>
      <c r="U56" s="162"/>
      <c r="V56" s="18" t="s">
        <v>288</v>
      </c>
      <c r="W56" s="19"/>
      <c r="X56" s="20" t="e">
        <f>AVERAGE(X52:X55)</f>
        <v>#DIV/0!</v>
      </c>
      <c r="Y56" s="20" t="e">
        <f>1-X56</f>
        <v>#DIV/0!</v>
      </c>
    </row>
    <row r="57" spans="1:32" ht="111.75" customHeight="1" x14ac:dyDescent="0.3">
      <c r="A57" s="176" t="s">
        <v>18</v>
      </c>
      <c r="B57" s="74" t="s">
        <v>31</v>
      </c>
      <c r="C57" s="60" t="s">
        <v>17</v>
      </c>
      <c r="D57" s="22"/>
      <c r="E57" s="61" t="s">
        <v>108</v>
      </c>
      <c r="F57" s="51"/>
      <c r="G57" s="52"/>
      <c r="H57" s="53"/>
      <c r="I57" s="54"/>
      <c r="J57" s="54"/>
      <c r="K57" s="22"/>
      <c r="L57" s="22" t="s">
        <v>263</v>
      </c>
      <c r="M57" s="22" t="s">
        <v>269</v>
      </c>
      <c r="N57" s="22"/>
      <c r="O57" s="22"/>
      <c r="P57" s="55" t="str">
        <f t="shared" si="1"/>
        <v>INVALID</v>
      </c>
      <c r="Q57" s="55">
        <f t="shared" si="2"/>
        <v>1</v>
      </c>
      <c r="R57" s="55">
        <f t="shared" si="3"/>
        <v>1</v>
      </c>
      <c r="S57" s="55" t="str">
        <f t="shared" si="4"/>
        <v>INVALID</v>
      </c>
      <c r="T57" s="74" t="s">
        <v>31</v>
      </c>
      <c r="U57" s="75" t="s">
        <v>17</v>
      </c>
      <c r="V57" s="77" t="s">
        <v>285</v>
      </c>
      <c r="W57" s="78"/>
      <c r="X57" s="79">
        <f>AVERAGE(Q57:Q57)</f>
        <v>1</v>
      </c>
      <c r="Y57" s="79">
        <f t="shared" ref="Y57:Y77" si="6">1-X57</f>
        <v>0</v>
      </c>
      <c r="Z57" s="24"/>
      <c r="AA57" s="24"/>
      <c r="AB57" s="24"/>
      <c r="AC57" s="24"/>
      <c r="AD57" s="24"/>
      <c r="AE57" s="24"/>
      <c r="AF57" s="24"/>
    </row>
    <row r="58" spans="1:32" ht="49.5" customHeight="1" x14ac:dyDescent="0.3">
      <c r="A58" s="176"/>
      <c r="B58" s="170" t="s">
        <v>32</v>
      </c>
      <c r="C58" s="161" t="s">
        <v>33</v>
      </c>
      <c r="D58" s="33">
        <v>4.5</v>
      </c>
      <c r="E58" s="56" t="s">
        <v>109</v>
      </c>
      <c r="F58" s="161" t="s">
        <v>72</v>
      </c>
      <c r="G58" s="35" t="s">
        <v>209</v>
      </c>
      <c r="H58" s="36" t="s">
        <v>210</v>
      </c>
      <c r="I58" s="37" t="s">
        <v>300</v>
      </c>
      <c r="J58" s="37"/>
      <c r="K58" s="33"/>
      <c r="L58" s="33" t="s">
        <v>262</v>
      </c>
      <c r="M58" s="33" t="s">
        <v>268</v>
      </c>
      <c r="N58" s="33"/>
      <c r="O58" s="33"/>
      <c r="P58" s="38" t="str">
        <f t="shared" si="1"/>
        <v>INVALID</v>
      </c>
      <c r="Q58" s="38">
        <f t="shared" si="2"/>
        <v>0.75</v>
      </c>
      <c r="R58" s="38">
        <f t="shared" si="3"/>
        <v>0.75</v>
      </c>
      <c r="S58" s="38" t="str">
        <f t="shared" si="4"/>
        <v>INVALID</v>
      </c>
      <c r="T58" s="177" t="s">
        <v>32</v>
      </c>
      <c r="U58" s="162" t="s">
        <v>33</v>
      </c>
      <c r="V58" s="14" t="s">
        <v>284</v>
      </c>
      <c r="X58" s="15" t="e">
        <f>AVERAGE(P58:P60)</f>
        <v>#DIV/0!</v>
      </c>
      <c r="Y58" s="15" t="e">
        <f t="shared" si="6"/>
        <v>#DIV/0!</v>
      </c>
      <c r="Z58" s="24"/>
      <c r="AA58" s="24"/>
      <c r="AB58" s="24"/>
      <c r="AC58" s="24"/>
      <c r="AD58" s="24"/>
      <c r="AE58" s="24"/>
      <c r="AF58" s="24"/>
    </row>
    <row r="59" spans="1:32" ht="48" customHeight="1" x14ac:dyDescent="0.3">
      <c r="A59" s="176"/>
      <c r="B59" s="170"/>
      <c r="C59" s="162"/>
      <c r="D59" s="24">
        <v>4.8</v>
      </c>
      <c r="E59" s="41" t="s">
        <v>110</v>
      </c>
      <c r="F59" s="162"/>
      <c r="G59" s="26" t="s">
        <v>213</v>
      </c>
      <c r="H59" s="27" t="s">
        <v>211</v>
      </c>
      <c r="I59" s="9" t="s">
        <v>311</v>
      </c>
      <c r="J59" s="9" t="s">
        <v>292</v>
      </c>
      <c r="K59" s="24"/>
      <c r="L59" s="24" t="s">
        <v>262</v>
      </c>
      <c r="M59" s="24" t="s">
        <v>267</v>
      </c>
      <c r="N59" s="24" t="s">
        <v>271</v>
      </c>
      <c r="O59" s="24"/>
      <c r="P59" s="28" t="str">
        <f t="shared" si="1"/>
        <v>INVALID</v>
      </c>
      <c r="Q59" s="28">
        <f t="shared" si="2"/>
        <v>0.75</v>
      </c>
      <c r="R59" s="28">
        <f t="shared" si="3"/>
        <v>0.5</v>
      </c>
      <c r="S59" s="28">
        <f t="shared" si="4"/>
        <v>0</v>
      </c>
      <c r="T59" s="177"/>
      <c r="U59" s="162"/>
      <c r="V59" s="14" t="s">
        <v>285</v>
      </c>
      <c r="W59" s="14"/>
      <c r="X59" s="15">
        <f>AVERAGE(Q58:Q60)</f>
        <v>0.58333333333333337</v>
      </c>
      <c r="Y59" s="15">
        <f t="shared" si="6"/>
        <v>0.41666666666666663</v>
      </c>
      <c r="AC59" s="14" t="s">
        <v>287</v>
      </c>
      <c r="AD59" s="14"/>
      <c r="AE59" s="15">
        <f>AVERAGE(S58:S60)</f>
        <v>0</v>
      </c>
      <c r="AF59" s="15">
        <f>1-AE59</f>
        <v>1</v>
      </c>
    </row>
    <row r="60" spans="1:32" ht="50.25" customHeight="1" x14ac:dyDescent="0.3">
      <c r="A60" s="176"/>
      <c r="B60" s="170"/>
      <c r="C60" s="163"/>
      <c r="D60" s="17">
        <v>4.9000000000000004</v>
      </c>
      <c r="E60" s="43" t="s">
        <v>111</v>
      </c>
      <c r="F60" s="163"/>
      <c r="G60" s="58" t="s">
        <v>214</v>
      </c>
      <c r="H60" s="62" t="s">
        <v>212</v>
      </c>
      <c r="I60" s="31" t="s">
        <v>311</v>
      </c>
      <c r="J60" s="31" t="s">
        <v>292</v>
      </c>
      <c r="K60" s="17"/>
      <c r="L60" s="17" t="s">
        <v>260</v>
      </c>
      <c r="M60" s="17" t="s">
        <v>265</v>
      </c>
      <c r="N60" s="17" t="s">
        <v>271</v>
      </c>
      <c r="O60" s="17"/>
      <c r="P60" s="32" t="str">
        <f t="shared" si="1"/>
        <v>INVALID</v>
      </c>
      <c r="Q60" s="32">
        <f t="shared" si="2"/>
        <v>0.25</v>
      </c>
      <c r="R60" s="32">
        <f t="shared" si="3"/>
        <v>0</v>
      </c>
      <c r="S60" s="32">
        <f t="shared" si="4"/>
        <v>0</v>
      </c>
      <c r="T60" s="177"/>
      <c r="U60" s="162"/>
      <c r="V60" s="18" t="s">
        <v>286</v>
      </c>
      <c r="W60" s="19"/>
      <c r="X60" s="20">
        <f>AVERAGE(R58:R60)</f>
        <v>0.41666666666666669</v>
      </c>
      <c r="Y60" s="20">
        <f t="shared" si="6"/>
        <v>0.58333333333333326</v>
      </c>
      <c r="Z60" s="17"/>
      <c r="AA60" s="17"/>
      <c r="AB60" s="17"/>
      <c r="AC60" s="18" t="s">
        <v>288</v>
      </c>
      <c r="AD60" s="19"/>
      <c r="AE60" s="20">
        <f>AVERAGE(X58:X60 + AE59)</f>
        <v>0.41666666666666669</v>
      </c>
      <c r="AF60" s="20">
        <f>1-AE60</f>
        <v>0.58333333333333326</v>
      </c>
    </row>
    <row r="61" spans="1:32" ht="72.75" customHeight="1" x14ac:dyDescent="0.3">
      <c r="A61" s="176"/>
      <c r="B61" s="170" t="s">
        <v>34</v>
      </c>
      <c r="C61" s="161" t="s">
        <v>35</v>
      </c>
      <c r="D61" s="33">
        <v>7.1</v>
      </c>
      <c r="E61" s="63" t="s">
        <v>112</v>
      </c>
      <c r="F61" s="161" t="s">
        <v>114</v>
      </c>
      <c r="G61" s="39" t="s">
        <v>217</v>
      </c>
      <c r="H61" s="36" t="s">
        <v>215</v>
      </c>
      <c r="I61" s="37" t="s">
        <v>341</v>
      </c>
      <c r="J61" s="37"/>
      <c r="K61" s="33"/>
      <c r="L61" s="33" t="s">
        <v>262</v>
      </c>
      <c r="M61" s="33" t="s">
        <v>268</v>
      </c>
      <c r="N61" s="33"/>
      <c r="O61" s="33"/>
      <c r="P61" s="38" t="str">
        <f t="shared" si="1"/>
        <v>INVALID</v>
      </c>
      <c r="Q61" s="38">
        <f t="shared" si="2"/>
        <v>0.75</v>
      </c>
      <c r="R61" s="38">
        <f t="shared" si="3"/>
        <v>0.75</v>
      </c>
      <c r="S61" s="38" t="str">
        <f t="shared" si="4"/>
        <v>INVALID</v>
      </c>
      <c r="T61" s="177" t="s">
        <v>34</v>
      </c>
      <c r="U61" s="162" t="s">
        <v>35</v>
      </c>
      <c r="V61" s="70" t="s">
        <v>284</v>
      </c>
      <c r="W61" s="24"/>
      <c r="X61" s="71" t="e">
        <f>AVERAGE(P61:P62)</f>
        <v>#DIV/0!</v>
      </c>
      <c r="Y61" s="71" t="e">
        <f t="shared" si="6"/>
        <v>#DIV/0!</v>
      </c>
      <c r="Z61" s="24"/>
      <c r="AA61" s="24"/>
      <c r="AB61" s="24"/>
      <c r="AC61" s="24"/>
      <c r="AD61" s="24"/>
      <c r="AE61" s="24"/>
      <c r="AF61" s="24"/>
    </row>
    <row r="62" spans="1:32" ht="74.25" customHeight="1" x14ac:dyDescent="0.3">
      <c r="A62" s="176"/>
      <c r="B62" s="170"/>
      <c r="C62" s="163"/>
      <c r="D62" s="17">
        <v>7.9</v>
      </c>
      <c r="E62" s="57" t="s">
        <v>113</v>
      </c>
      <c r="F62" s="163"/>
      <c r="G62" s="58" t="s">
        <v>218</v>
      </c>
      <c r="H62" s="30" t="s">
        <v>216</v>
      </c>
      <c r="I62" s="31" t="s">
        <v>307</v>
      </c>
      <c r="J62" s="31" t="s">
        <v>290</v>
      </c>
      <c r="K62" s="17"/>
      <c r="L62" s="17" t="s">
        <v>263</v>
      </c>
      <c r="M62" s="17" t="s">
        <v>269</v>
      </c>
      <c r="N62" s="17"/>
      <c r="O62" s="17"/>
      <c r="P62" s="32" t="str">
        <f t="shared" si="1"/>
        <v>INVALID</v>
      </c>
      <c r="Q62" s="32">
        <f t="shared" si="2"/>
        <v>1</v>
      </c>
      <c r="R62" s="32">
        <f t="shared" si="3"/>
        <v>1</v>
      </c>
      <c r="S62" s="32" t="str">
        <f t="shared" si="4"/>
        <v>INVALID</v>
      </c>
      <c r="T62" s="177"/>
      <c r="U62" s="162"/>
      <c r="V62" s="19" t="s">
        <v>285</v>
      </c>
      <c r="W62" s="19"/>
      <c r="X62" s="20">
        <f>AVERAGE(Q61:Q62)</f>
        <v>0.875</v>
      </c>
      <c r="Y62" s="20">
        <f t="shared" si="6"/>
        <v>0.125</v>
      </c>
      <c r="Z62" s="17"/>
      <c r="AA62" s="17"/>
      <c r="AB62" s="17"/>
      <c r="AC62" s="17"/>
      <c r="AD62" s="17"/>
      <c r="AE62" s="17"/>
      <c r="AF62" s="17"/>
    </row>
    <row r="63" spans="1:32" ht="28.8" x14ac:dyDescent="0.3">
      <c r="A63" s="176"/>
      <c r="B63" s="170" t="s">
        <v>36</v>
      </c>
      <c r="C63" s="161" t="s">
        <v>37</v>
      </c>
      <c r="D63" s="33">
        <v>10.3</v>
      </c>
      <c r="E63" s="63" t="s">
        <v>115</v>
      </c>
      <c r="F63" s="161" t="s">
        <v>52</v>
      </c>
      <c r="G63" s="35" t="s">
        <v>222</v>
      </c>
      <c r="H63" s="36" t="s">
        <v>219</v>
      </c>
      <c r="I63" s="37" t="s">
        <v>342</v>
      </c>
      <c r="J63" s="37"/>
      <c r="K63" s="33"/>
      <c r="L63" s="33" t="s">
        <v>262</v>
      </c>
      <c r="M63" s="45" t="s">
        <v>280</v>
      </c>
      <c r="N63" s="33"/>
      <c r="O63" s="33"/>
      <c r="P63" s="38" t="str">
        <f t="shared" si="1"/>
        <v>INVALID</v>
      </c>
      <c r="Q63" s="38">
        <f t="shared" si="2"/>
        <v>0.75</v>
      </c>
      <c r="R63" s="38" t="str">
        <f t="shared" si="3"/>
        <v>INVALID</v>
      </c>
      <c r="S63" s="38" t="str">
        <f t="shared" si="4"/>
        <v>INVALID</v>
      </c>
      <c r="T63" s="177" t="s">
        <v>36</v>
      </c>
      <c r="U63" s="162" t="s">
        <v>37</v>
      </c>
      <c r="V63" s="14" t="s">
        <v>284</v>
      </c>
      <c r="X63" s="15" t="e">
        <f>AVERAGE(P63:P65)</f>
        <v>#DIV/0!</v>
      </c>
      <c r="Y63" s="15" t="e">
        <f t="shared" si="6"/>
        <v>#DIV/0!</v>
      </c>
    </row>
    <row r="64" spans="1:32" ht="43.2" x14ac:dyDescent="0.3">
      <c r="A64" s="176"/>
      <c r="B64" s="170"/>
      <c r="C64" s="162"/>
      <c r="D64" s="24">
        <v>10.4</v>
      </c>
      <c r="E64" s="59" t="s">
        <v>116</v>
      </c>
      <c r="F64" s="162"/>
      <c r="G64" s="26" t="s">
        <v>222</v>
      </c>
      <c r="H64" s="27" t="s">
        <v>220</v>
      </c>
      <c r="I64" s="9"/>
      <c r="J64" s="9"/>
      <c r="K64" s="24"/>
      <c r="L64" s="24" t="s">
        <v>263</v>
      </c>
      <c r="M64" s="24" t="s">
        <v>269</v>
      </c>
      <c r="N64" s="24"/>
      <c r="O64" s="24"/>
      <c r="P64" s="28" t="str">
        <f t="shared" si="1"/>
        <v>INVALID</v>
      </c>
      <c r="Q64" s="28">
        <f t="shared" si="2"/>
        <v>1</v>
      </c>
      <c r="R64" s="28">
        <f t="shared" si="3"/>
        <v>1</v>
      </c>
      <c r="S64" s="28" t="str">
        <f t="shared" si="4"/>
        <v>INVALID</v>
      </c>
      <c r="T64" s="177"/>
      <c r="U64" s="162"/>
      <c r="V64" s="14" t="s">
        <v>285</v>
      </c>
      <c r="W64" s="14"/>
      <c r="X64" s="15">
        <f>AVERAGE(Q63:Q65)</f>
        <v>0.91666666666666663</v>
      </c>
      <c r="Y64" s="15">
        <f t="shared" si="6"/>
        <v>8.333333333333337E-2</v>
      </c>
    </row>
    <row r="65" spans="1:25" ht="43.2" x14ac:dyDescent="0.3">
      <c r="A65" s="176"/>
      <c r="B65" s="170"/>
      <c r="C65" s="163"/>
      <c r="D65" s="17">
        <v>10.5</v>
      </c>
      <c r="E65" s="57" t="s">
        <v>117</v>
      </c>
      <c r="F65" s="163"/>
      <c r="G65" s="58" t="s">
        <v>223</v>
      </c>
      <c r="H65" s="30" t="s">
        <v>221</v>
      </c>
      <c r="I65" s="31"/>
      <c r="J65" s="31"/>
      <c r="K65" s="17"/>
      <c r="L65" s="17" t="s">
        <v>263</v>
      </c>
      <c r="M65" s="17" t="s">
        <v>269</v>
      </c>
      <c r="N65" s="17"/>
      <c r="O65" s="17"/>
      <c r="P65" s="32" t="str">
        <f t="shared" si="1"/>
        <v>INVALID</v>
      </c>
      <c r="Q65" s="32">
        <f t="shared" si="2"/>
        <v>1</v>
      </c>
      <c r="R65" s="32">
        <f t="shared" si="3"/>
        <v>1</v>
      </c>
      <c r="S65" s="32" t="str">
        <f t="shared" si="4"/>
        <v>INVALID</v>
      </c>
      <c r="T65" s="177"/>
      <c r="U65" s="162"/>
      <c r="V65" s="18" t="s">
        <v>286</v>
      </c>
      <c r="W65" s="19"/>
      <c r="X65" s="20">
        <f>AVERAGE(R63:R65)</f>
        <v>1</v>
      </c>
      <c r="Y65" s="20">
        <f t="shared" si="6"/>
        <v>0</v>
      </c>
    </row>
    <row r="66" spans="1:25" ht="100.8" x14ac:dyDescent="0.3">
      <c r="A66" s="176"/>
      <c r="B66" s="170" t="s">
        <v>38</v>
      </c>
      <c r="C66" s="161" t="s">
        <v>39</v>
      </c>
      <c r="D66" s="33">
        <v>11.1</v>
      </c>
      <c r="E66" s="63" t="s">
        <v>118</v>
      </c>
      <c r="F66" s="161" t="s">
        <v>72</v>
      </c>
      <c r="G66" s="39" t="s">
        <v>228</v>
      </c>
      <c r="H66" s="36" t="s">
        <v>224</v>
      </c>
      <c r="I66" s="37"/>
      <c r="J66" s="37"/>
      <c r="K66" s="33"/>
      <c r="L66" s="33" t="s">
        <v>260</v>
      </c>
      <c r="M66" s="45" t="s">
        <v>280</v>
      </c>
      <c r="N66" s="33"/>
      <c r="O66" s="33"/>
      <c r="P66" s="38" t="str">
        <f t="shared" si="1"/>
        <v>INVALID</v>
      </c>
      <c r="Q66" s="38">
        <f t="shared" si="2"/>
        <v>0.25</v>
      </c>
      <c r="R66" s="38" t="str">
        <f t="shared" si="3"/>
        <v>INVALID</v>
      </c>
      <c r="S66" s="38" t="str">
        <f t="shared" si="4"/>
        <v>INVALID</v>
      </c>
      <c r="T66" s="177" t="s">
        <v>38</v>
      </c>
      <c r="U66" s="162" t="s">
        <v>39</v>
      </c>
      <c r="V66" s="14" t="s">
        <v>284</v>
      </c>
      <c r="X66" s="15" t="e">
        <f>AVERAGE(P66:P70)</f>
        <v>#DIV/0!</v>
      </c>
      <c r="Y66" s="15" t="e">
        <f t="shared" si="6"/>
        <v>#DIV/0!</v>
      </c>
    </row>
    <row r="67" spans="1:25" ht="44.25" customHeight="1" x14ac:dyDescent="0.3">
      <c r="A67" s="176"/>
      <c r="B67" s="170"/>
      <c r="C67" s="162"/>
      <c r="D67" s="24">
        <v>11.2</v>
      </c>
      <c r="E67" s="46" t="s">
        <v>119</v>
      </c>
      <c r="F67" s="162"/>
      <c r="G67" s="26" t="s">
        <v>190</v>
      </c>
      <c r="H67" s="27" t="s">
        <v>225</v>
      </c>
      <c r="I67" s="9"/>
      <c r="J67" s="9"/>
      <c r="K67" s="24"/>
      <c r="L67" s="24" t="s">
        <v>260</v>
      </c>
      <c r="M67" s="47" t="s">
        <v>280</v>
      </c>
      <c r="N67" s="24"/>
      <c r="O67" s="24"/>
      <c r="P67" s="28" t="str">
        <f t="shared" si="1"/>
        <v>INVALID</v>
      </c>
      <c r="Q67" s="28">
        <f t="shared" si="2"/>
        <v>0.25</v>
      </c>
      <c r="R67" s="28" t="str">
        <f t="shared" si="3"/>
        <v>INVALID</v>
      </c>
      <c r="S67" s="28" t="str">
        <f t="shared" si="4"/>
        <v>INVALID</v>
      </c>
      <c r="T67" s="177"/>
      <c r="U67" s="162"/>
      <c r="V67" s="14" t="s">
        <v>285</v>
      </c>
      <c r="W67" s="14"/>
      <c r="X67" s="15">
        <f>AVERAGE(Q66:Q70)</f>
        <v>0.1</v>
      </c>
      <c r="Y67" s="15">
        <f t="shared" si="6"/>
        <v>0.9</v>
      </c>
    </row>
    <row r="68" spans="1:25" ht="36.75" customHeight="1" x14ac:dyDescent="0.3">
      <c r="A68" s="176"/>
      <c r="B68" s="170"/>
      <c r="C68" s="162"/>
      <c r="D68" s="24">
        <v>11.3</v>
      </c>
      <c r="E68" s="46" t="s">
        <v>120</v>
      </c>
      <c r="F68" s="162"/>
      <c r="G68" s="26" t="s">
        <v>229</v>
      </c>
      <c r="H68" s="27" t="s">
        <v>226</v>
      </c>
      <c r="I68" s="9"/>
      <c r="J68" s="9"/>
      <c r="K68" s="24"/>
      <c r="L68" s="24" t="s">
        <v>259</v>
      </c>
      <c r="M68" s="24" t="s">
        <v>265</v>
      </c>
      <c r="N68" s="24"/>
      <c r="O68" s="24"/>
      <c r="P68" s="28" t="str">
        <f t="shared" si="1"/>
        <v>INVALID</v>
      </c>
      <c r="Q68" s="28">
        <f t="shared" si="2"/>
        <v>0</v>
      </c>
      <c r="R68" s="28">
        <f t="shared" si="3"/>
        <v>0</v>
      </c>
      <c r="S68" s="28" t="str">
        <f t="shared" si="4"/>
        <v>INVALID</v>
      </c>
      <c r="T68" s="177"/>
      <c r="U68" s="162"/>
      <c r="V68" s="14" t="s">
        <v>286</v>
      </c>
      <c r="W68" s="14"/>
      <c r="X68" s="15">
        <f>AVERAGE(R66:R70)</f>
        <v>0</v>
      </c>
      <c r="Y68" s="15">
        <f t="shared" si="6"/>
        <v>1</v>
      </c>
    </row>
    <row r="69" spans="1:25" ht="27" customHeight="1" x14ac:dyDescent="0.3">
      <c r="A69" s="176"/>
      <c r="B69" s="170"/>
      <c r="C69" s="162"/>
      <c r="D69" s="24">
        <v>11.5</v>
      </c>
      <c r="E69" s="59" t="s">
        <v>121</v>
      </c>
      <c r="F69" s="162"/>
      <c r="G69" s="26" t="s">
        <v>230</v>
      </c>
      <c r="H69" s="27" t="s">
        <v>210</v>
      </c>
      <c r="I69" s="9"/>
      <c r="J69" s="9"/>
      <c r="K69" s="24"/>
      <c r="L69" s="24" t="s">
        <v>259</v>
      </c>
      <c r="M69" s="24" t="s">
        <v>265</v>
      </c>
      <c r="N69" s="24"/>
      <c r="O69" s="24"/>
      <c r="P69" s="28" t="str">
        <f t="shared" si="1"/>
        <v>INVALID</v>
      </c>
      <c r="Q69" s="28">
        <f t="shared" si="2"/>
        <v>0</v>
      </c>
      <c r="R69" s="28">
        <f t="shared" si="3"/>
        <v>0</v>
      </c>
      <c r="S69" s="28" t="str">
        <f t="shared" si="4"/>
        <v>INVALID</v>
      </c>
      <c r="T69" s="177"/>
      <c r="U69" s="162"/>
      <c r="V69" s="14" t="s">
        <v>287</v>
      </c>
      <c r="W69" s="14"/>
      <c r="X69" s="15" t="e">
        <f>AVERAGE(S66:S70)</f>
        <v>#DIV/0!</v>
      </c>
      <c r="Y69" s="15" t="e">
        <f t="shared" si="6"/>
        <v>#DIV/0!</v>
      </c>
    </row>
    <row r="70" spans="1:25" ht="43.2" x14ac:dyDescent="0.3">
      <c r="A70" s="176"/>
      <c r="B70" s="170"/>
      <c r="C70" s="163"/>
      <c r="D70" s="17">
        <v>11.7</v>
      </c>
      <c r="E70" s="57" t="s">
        <v>122</v>
      </c>
      <c r="F70" s="163"/>
      <c r="G70" s="58" t="s">
        <v>231</v>
      </c>
      <c r="H70" s="30" t="s">
        <v>227</v>
      </c>
      <c r="I70" s="31"/>
      <c r="J70" s="31"/>
      <c r="K70" s="17"/>
      <c r="L70" s="17" t="s">
        <v>259</v>
      </c>
      <c r="M70" s="64" t="s">
        <v>280</v>
      </c>
      <c r="N70" s="17"/>
      <c r="O70" s="17"/>
      <c r="P70" s="32" t="str">
        <f t="shared" si="1"/>
        <v>INVALID</v>
      </c>
      <c r="Q70" s="32">
        <f t="shared" si="2"/>
        <v>0</v>
      </c>
      <c r="R70" s="32" t="str">
        <f t="shared" si="3"/>
        <v>INVALID</v>
      </c>
      <c r="S70" s="32" t="str">
        <f t="shared" si="4"/>
        <v>INVALID</v>
      </c>
      <c r="T70" s="177"/>
      <c r="U70" s="162"/>
      <c r="V70" s="18" t="s">
        <v>288</v>
      </c>
      <c r="W70" s="19"/>
      <c r="X70" s="20" t="e">
        <f>AVERAGE(X66:X69)</f>
        <v>#DIV/0!</v>
      </c>
      <c r="Y70" s="20" t="e">
        <f t="shared" si="6"/>
        <v>#DIV/0!</v>
      </c>
    </row>
    <row r="71" spans="1:25" ht="68.25" customHeight="1" x14ac:dyDescent="0.3">
      <c r="A71" s="176"/>
      <c r="B71" s="170" t="s">
        <v>42</v>
      </c>
      <c r="C71" s="161" t="s">
        <v>40</v>
      </c>
      <c r="D71" s="33">
        <v>17.3</v>
      </c>
      <c r="E71" s="63" t="s">
        <v>108</v>
      </c>
      <c r="F71" s="161" t="s">
        <v>123</v>
      </c>
      <c r="G71" s="39" t="s">
        <v>232</v>
      </c>
      <c r="H71" s="63" t="s">
        <v>108</v>
      </c>
      <c r="I71" s="37"/>
      <c r="J71" s="37"/>
      <c r="K71" s="33"/>
      <c r="L71" s="33" t="s">
        <v>263</v>
      </c>
      <c r="M71" s="33" t="s">
        <v>269</v>
      </c>
      <c r="N71" s="33"/>
      <c r="O71" s="33"/>
      <c r="P71" s="38" t="str">
        <f t="shared" ref="P71:P82" si="7">IF(K71="No Policy",0,IF(K71="Informal Policy",0.25,IF(K71="Partial Written Policy",0.5,IF(K71="Written Policy",0.75,IF(K71="Approved Written Policy",1,"INVALID")))))</f>
        <v>INVALID</v>
      </c>
      <c r="Q71" s="38">
        <f t="shared" ref="Q71:Q82" si="8">IF(L71="Not Implemented",0,IF(L71="Parts of Policy Implemented",0.25,IF(L71="Implemented on Some Systems",0.5,IF(L71="Implemented on Most Systems",0.75,IF(L71="Implemented on All Systems",1,"INVALID")))))</f>
        <v>1</v>
      </c>
      <c r="R71" s="38">
        <f t="shared" ref="R71:R82" si="9">IF(M71="Not Automated",0,IF(M71="Parts of Policy Automated",0.25,IF(M71="Automated on Some Systems",0.5,IF(M71="Automated on Most Systems",0.75,IF(M71="Automated on All Systems",1,"INVALID")))))</f>
        <v>1</v>
      </c>
      <c r="S71" s="38" t="str">
        <f t="shared" ref="S71:S82" si="10">IF(N71="Not Reported",0,IF(N71="Parts of Policy Reported",0.25,IF(N71="Reported on Some Systems",0.5,IF(N71="Reported on Most Systems",0.75,IF(N71="Reported on All Systems",1,"INVALID")))))</f>
        <v>INVALID</v>
      </c>
      <c r="T71" s="177" t="s">
        <v>42</v>
      </c>
      <c r="U71" s="162" t="s">
        <v>40</v>
      </c>
      <c r="V71" s="70" t="s">
        <v>284</v>
      </c>
      <c r="W71" s="24"/>
      <c r="X71" s="71" t="e">
        <f>AVERAGE(P71:P72)</f>
        <v>#DIV/0!</v>
      </c>
      <c r="Y71" s="71" t="e">
        <f t="shared" si="6"/>
        <v>#DIV/0!</v>
      </c>
    </row>
    <row r="72" spans="1:25" ht="67.5" customHeight="1" x14ac:dyDescent="0.3">
      <c r="A72" s="176"/>
      <c r="B72" s="170"/>
      <c r="C72" s="163"/>
      <c r="D72" s="17">
        <v>17.399999999999999</v>
      </c>
      <c r="E72" s="57" t="s">
        <v>108</v>
      </c>
      <c r="F72" s="163"/>
      <c r="G72" s="58" t="s">
        <v>232</v>
      </c>
      <c r="H72" s="57" t="s">
        <v>108</v>
      </c>
      <c r="I72" s="31"/>
      <c r="J72" s="31"/>
      <c r="K72" s="17"/>
      <c r="L72" s="17" t="s">
        <v>263</v>
      </c>
      <c r="M72" s="17" t="s">
        <v>269</v>
      </c>
      <c r="N72" s="17"/>
      <c r="O72" s="17"/>
      <c r="P72" s="32" t="str">
        <f t="shared" si="7"/>
        <v>INVALID</v>
      </c>
      <c r="Q72" s="32">
        <f t="shared" si="8"/>
        <v>1</v>
      </c>
      <c r="R72" s="32">
        <f t="shared" si="9"/>
        <v>1</v>
      </c>
      <c r="S72" s="32" t="str">
        <f t="shared" si="10"/>
        <v>INVALID</v>
      </c>
      <c r="T72" s="177"/>
      <c r="U72" s="163"/>
      <c r="V72" s="19" t="s">
        <v>285</v>
      </c>
      <c r="W72" s="19"/>
      <c r="X72" s="20">
        <f>AVERAGE(Q71:Q72)</f>
        <v>1</v>
      </c>
      <c r="Y72" s="20">
        <f t="shared" si="6"/>
        <v>0</v>
      </c>
    </row>
    <row r="73" spans="1:25" ht="45" customHeight="1" x14ac:dyDescent="0.3">
      <c r="A73" s="176"/>
      <c r="B73" s="170" t="s">
        <v>43</v>
      </c>
      <c r="C73" s="161" t="s">
        <v>41</v>
      </c>
      <c r="D73" s="33">
        <v>18.100000000000001</v>
      </c>
      <c r="E73" s="56" t="s">
        <v>125</v>
      </c>
      <c r="F73" s="161" t="s">
        <v>124</v>
      </c>
      <c r="G73" s="39" t="s">
        <v>239</v>
      </c>
      <c r="H73" s="65" t="s">
        <v>233</v>
      </c>
      <c r="I73" s="37"/>
      <c r="J73" s="37"/>
      <c r="K73" s="33"/>
      <c r="L73" s="33" t="s">
        <v>260</v>
      </c>
      <c r="M73" s="45" t="s">
        <v>280</v>
      </c>
      <c r="N73" s="33"/>
      <c r="O73" s="33"/>
      <c r="P73" s="38" t="str">
        <f t="shared" si="7"/>
        <v>INVALID</v>
      </c>
      <c r="Q73" s="38">
        <f t="shared" si="8"/>
        <v>0.25</v>
      </c>
      <c r="R73" s="38" t="str">
        <f t="shared" si="9"/>
        <v>INVALID</v>
      </c>
      <c r="S73" s="38" t="str">
        <f t="shared" si="10"/>
        <v>INVALID</v>
      </c>
      <c r="T73" s="177" t="s">
        <v>43</v>
      </c>
      <c r="U73" s="171" t="s">
        <v>41</v>
      </c>
      <c r="V73" s="14" t="s">
        <v>284</v>
      </c>
      <c r="X73" s="15" t="e">
        <f>AVERAGE(P73:P78)</f>
        <v>#DIV/0!</v>
      </c>
      <c r="Y73" s="15" t="e">
        <f t="shared" si="6"/>
        <v>#DIV/0!</v>
      </c>
    </row>
    <row r="74" spans="1:25" ht="28.95" customHeight="1" x14ac:dyDescent="0.3">
      <c r="A74" s="176"/>
      <c r="B74" s="170"/>
      <c r="C74" s="162"/>
      <c r="D74" s="24">
        <v>18.3</v>
      </c>
      <c r="E74" s="41" t="s">
        <v>126</v>
      </c>
      <c r="F74" s="162"/>
      <c r="G74" s="26" t="s">
        <v>240</v>
      </c>
      <c r="H74" s="66" t="s">
        <v>234</v>
      </c>
      <c r="I74" s="9"/>
      <c r="J74" s="9"/>
      <c r="K74" s="24"/>
      <c r="L74" s="24" t="s">
        <v>260</v>
      </c>
      <c r="M74" s="47" t="s">
        <v>280</v>
      </c>
      <c r="N74" s="24"/>
      <c r="O74" s="24"/>
      <c r="P74" s="28" t="str">
        <f t="shared" si="7"/>
        <v>INVALID</v>
      </c>
      <c r="Q74" s="28">
        <f t="shared" si="8"/>
        <v>0.25</v>
      </c>
      <c r="R74" s="28" t="str">
        <f t="shared" si="9"/>
        <v>INVALID</v>
      </c>
      <c r="S74" s="28" t="str">
        <f t="shared" si="10"/>
        <v>INVALID</v>
      </c>
      <c r="T74" s="177"/>
      <c r="U74" s="162"/>
      <c r="V74" s="14" t="s">
        <v>285</v>
      </c>
      <c r="W74" s="14"/>
      <c r="X74" s="15">
        <f>AVERAGE(Q73:Q78)</f>
        <v>0.20833333333333334</v>
      </c>
      <c r="Y74" s="15">
        <f t="shared" si="6"/>
        <v>0.79166666666666663</v>
      </c>
    </row>
    <row r="75" spans="1:25" ht="28.8" x14ac:dyDescent="0.3">
      <c r="A75" s="176"/>
      <c r="B75" s="170"/>
      <c r="C75" s="162"/>
      <c r="D75" s="24">
        <v>18.7</v>
      </c>
      <c r="E75" s="41" t="s">
        <v>127</v>
      </c>
      <c r="F75" s="162"/>
      <c r="G75" s="26" t="s">
        <v>241</v>
      </c>
      <c r="H75" s="27" t="s">
        <v>235</v>
      </c>
      <c r="I75" s="9"/>
      <c r="J75" s="9"/>
      <c r="K75" s="24"/>
      <c r="L75" s="24" t="s">
        <v>260</v>
      </c>
      <c r="M75" s="24" t="s">
        <v>265</v>
      </c>
      <c r="N75" s="24"/>
      <c r="O75" s="24"/>
      <c r="P75" s="28" t="str">
        <f t="shared" si="7"/>
        <v>INVALID</v>
      </c>
      <c r="Q75" s="28">
        <f t="shared" si="8"/>
        <v>0.25</v>
      </c>
      <c r="R75" s="28">
        <f t="shared" si="9"/>
        <v>0</v>
      </c>
      <c r="S75" s="28" t="str">
        <f t="shared" si="10"/>
        <v>INVALID</v>
      </c>
      <c r="T75" s="177"/>
      <c r="U75" s="162"/>
      <c r="V75" s="14" t="s">
        <v>286</v>
      </c>
      <c r="W75" s="14"/>
      <c r="X75" s="15">
        <f>AVERAGE(R73:R78)</f>
        <v>0</v>
      </c>
      <c r="Y75" s="15">
        <f t="shared" si="6"/>
        <v>1</v>
      </c>
    </row>
    <row r="76" spans="1:25" ht="72" x14ac:dyDescent="0.3">
      <c r="A76" s="176"/>
      <c r="B76" s="170"/>
      <c r="C76" s="162"/>
      <c r="D76" s="24">
        <v>18.8</v>
      </c>
      <c r="E76" s="41" t="s">
        <v>128</v>
      </c>
      <c r="F76" s="162"/>
      <c r="G76" s="26" t="s">
        <v>242</v>
      </c>
      <c r="H76" s="27" t="s">
        <v>236</v>
      </c>
      <c r="I76" s="9"/>
      <c r="J76" s="9"/>
      <c r="K76" s="24"/>
      <c r="L76" s="24" t="s">
        <v>259</v>
      </c>
      <c r="M76" s="47" t="s">
        <v>280</v>
      </c>
      <c r="N76" s="24"/>
      <c r="O76" s="24"/>
      <c r="P76" s="28" t="str">
        <f t="shared" si="7"/>
        <v>INVALID</v>
      </c>
      <c r="Q76" s="28">
        <f t="shared" si="8"/>
        <v>0</v>
      </c>
      <c r="R76" s="28" t="str">
        <f t="shared" si="9"/>
        <v>INVALID</v>
      </c>
      <c r="S76" s="28" t="str">
        <f t="shared" si="10"/>
        <v>INVALID</v>
      </c>
      <c r="T76" s="177"/>
      <c r="U76" s="162"/>
      <c r="V76" s="14" t="s">
        <v>287</v>
      </c>
      <c r="W76" s="14"/>
      <c r="X76" s="15" t="e">
        <f>AVERAGE(S73:S78)</f>
        <v>#DIV/0!</v>
      </c>
      <c r="Y76" s="15" t="e">
        <f t="shared" si="6"/>
        <v>#DIV/0!</v>
      </c>
    </row>
    <row r="77" spans="1:25" ht="28.8" x14ac:dyDescent="0.3">
      <c r="A77" s="176"/>
      <c r="B77" s="170"/>
      <c r="C77" s="162"/>
      <c r="D77" s="24">
        <v>18.899999999999999</v>
      </c>
      <c r="E77" s="41" t="s">
        <v>129</v>
      </c>
      <c r="F77" s="162"/>
      <c r="G77" s="26" t="s">
        <v>243</v>
      </c>
      <c r="H77" s="27" t="s">
        <v>237</v>
      </c>
      <c r="I77" s="9"/>
      <c r="J77" s="9"/>
      <c r="K77" s="24"/>
      <c r="L77" s="24" t="s">
        <v>261</v>
      </c>
      <c r="M77" s="47" t="s">
        <v>280</v>
      </c>
      <c r="N77" s="24"/>
      <c r="O77" s="24"/>
      <c r="P77" s="28" t="str">
        <f t="shared" si="7"/>
        <v>INVALID</v>
      </c>
      <c r="Q77" s="28">
        <f t="shared" si="8"/>
        <v>0.5</v>
      </c>
      <c r="R77" s="28" t="str">
        <f t="shared" si="9"/>
        <v>INVALID</v>
      </c>
      <c r="S77" s="28" t="str">
        <f t="shared" si="10"/>
        <v>INVALID</v>
      </c>
      <c r="T77" s="177"/>
      <c r="U77" s="162"/>
      <c r="V77" s="14" t="s">
        <v>288</v>
      </c>
      <c r="W77" s="14"/>
      <c r="X77" s="15" t="e">
        <f>AVERAGE(X73:X76)</f>
        <v>#DIV/0!</v>
      </c>
      <c r="Y77" s="15" t="e">
        <f t="shared" si="6"/>
        <v>#DIV/0!</v>
      </c>
    </row>
    <row r="78" spans="1:25" ht="86.4" x14ac:dyDescent="0.3">
      <c r="A78" s="176"/>
      <c r="B78" s="170"/>
      <c r="C78" s="163"/>
      <c r="D78" s="17">
        <v>18.100000000000001</v>
      </c>
      <c r="E78" s="43" t="s">
        <v>130</v>
      </c>
      <c r="F78" s="163"/>
      <c r="G78" s="58" t="s">
        <v>244</v>
      </c>
      <c r="H78" s="30" t="s">
        <v>238</v>
      </c>
      <c r="I78" s="31"/>
      <c r="J78" s="31"/>
      <c r="K78" s="17"/>
      <c r="L78" s="17" t="s">
        <v>259</v>
      </c>
      <c r="M78" s="17" t="s">
        <v>265</v>
      </c>
      <c r="N78" s="17"/>
      <c r="O78" s="17"/>
      <c r="P78" s="32" t="str">
        <f t="shared" si="7"/>
        <v>INVALID</v>
      </c>
      <c r="Q78" s="32">
        <f t="shared" si="8"/>
        <v>0</v>
      </c>
      <c r="R78" s="32">
        <f t="shared" si="9"/>
        <v>0</v>
      </c>
      <c r="S78" s="32" t="str">
        <f t="shared" si="10"/>
        <v>INVALID</v>
      </c>
      <c r="T78" s="177"/>
      <c r="U78" s="162"/>
      <c r="V78" s="16"/>
      <c r="W78" s="17"/>
      <c r="X78" s="17"/>
      <c r="Y78" s="17"/>
    </row>
    <row r="79" spans="1:25" ht="37.5" customHeight="1" x14ac:dyDescent="0.3">
      <c r="A79" s="176"/>
      <c r="B79" s="170" t="s">
        <v>44</v>
      </c>
      <c r="C79" s="161" t="s">
        <v>45</v>
      </c>
      <c r="D79" s="33">
        <v>20.100000000000001</v>
      </c>
      <c r="E79" s="44" t="s">
        <v>131</v>
      </c>
      <c r="F79" s="161" t="s">
        <v>71</v>
      </c>
      <c r="G79" s="39" t="s">
        <v>248</v>
      </c>
      <c r="H79" s="36" t="s">
        <v>245</v>
      </c>
      <c r="I79" s="37"/>
      <c r="J79" s="37"/>
      <c r="K79" s="33"/>
      <c r="L79" s="33" t="s">
        <v>260</v>
      </c>
      <c r="M79" s="45" t="s">
        <v>280</v>
      </c>
      <c r="N79" s="33"/>
      <c r="O79" s="33"/>
      <c r="P79" s="38" t="str">
        <f t="shared" si="7"/>
        <v>INVALID</v>
      </c>
      <c r="Q79" s="38">
        <f t="shared" si="8"/>
        <v>0.25</v>
      </c>
      <c r="R79" s="38" t="str">
        <f t="shared" si="9"/>
        <v>INVALID</v>
      </c>
      <c r="S79" s="38" t="str">
        <f t="shared" si="10"/>
        <v>INVALID</v>
      </c>
      <c r="T79" s="177" t="s">
        <v>44</v>
      </c>
      <c r="U79" s="162" t="s">
        <v>45</v>
      </c>
      <c r="V79" s="14" t="s">
        <v>284</v>
      </c>
      <c r="X79" s="15" t="e">
        <f>AVERAGE(P79:P82)</f>
        <v>#DIV/0!</v>
      </c>
      <c r="Y79" s="15" t="e">
        <f>1-X79</f>
        <v>#DIV/0!</v>
      </c>
    </row>
    <row r="80" spans="1:25" ht="39" customHeight="1" x14ac:dyDescent="0.3">
      <c r="A80" s="176"/>
      <c r="B80" s="170"/>
      <c r="C80" s="162"/>
      <c r="D80" s="24">
        <v>20.2</v>
      </c>
      <c r="E80" s="46" t="s">
        <v>132</v>
      </c>
      <c r="F80" s="162"/>
      <c r="G80" s="26" t="s">
        <v>248</v>
      </c>
      <c r="H80" s="27" t="s">
        <v>245</v>
      </c>
      <c r="I80" s="9"/>
      <c r="J80" s="9"/>
      <c r="K80" s="24"/>
      <c r="L80" s="24" t="s">
        <v>260</v>
      </c>
      <c r="M80" s="47" t="s">
        <v>280</v>
      </c>
      <c r="N80" s="24"/>
      <c r="O80" s="24"/>
      <c r="P80" s="28" t="str">
        <f t="shared" si="7"/>
        <v>INVALID</v>
      </c>
      <c r="Q80" s="28">
        <f t="shared" si="8"/>
        <v>0.25</v>
      </c>
      <c r="R80" s="28" t="str">
        <f t="shared" si="9"/>
        <v>INVALID</v>
      </c>
      <c r="S80" s="28" t="str">
        <f t="shared" si="10"/>
        <v>INVALID</v>
      </c>
      <c r="T80" s="177"/>
      <c r="U80" s="162"/>
      <c r="V80" s="14" t="s">
        <v>285</v>
      </c>
      <c r="W80" s="14"/>
      <c r="X80" s="15">
        <f>AVERAGE(Q79:Q82)</f>
        <v>0.25</v>
      </c>
      <c r="Y80" s="15">
        <f>1-X80</f>
        <v>0.75</v>
      </c>
    </row>
    <row r="81" spans="1:25" ht="28.8" x14ac:dyDescent="0.3">
      <c r="A81" s="176"/>
      <c r="B81" s="170"/>
      <c r="C81" s="162"/>
      <c r="D81" s="24">
        <v>20.3</v>
      </c>
      <c r="E81" s="46" t="s">
        <v>133</v>
      </c>
      <c r="F81" s="162"/>
      <c r="G81" s="26" t="s">
        <v>248</v>
      </c>
      <c r="H81" s="27" t="s">
        <v>246</v>
      </c>
      <c r="I81" s="9"/>
      <c r="J81" s="9"/>
      <c r="K81" s="24"/>
      <c r="L81" s="24" t="s">
        <v>260</v>
      </c>
      <c r="M81" s="47" t="s">
        <v>280</v>
      </c>
      <c r="N81" s="24"/>
      <c r="O81" s="24"/>
      <c r="P81" s="28" t="str">
        <f t="shared" si="7"/>
        <v>INVALID</v>
      </c>
      <c r="Q81" s="28">
        <f t="shared" si="8"/>
        <v>0.25</v>
      </c>
      <c r="R81" s="28" t="str">
        <f t="shared" si="9"/>
        <v>INVALID</v>
      </c>
      <c r="S81" s="28" t="str">
        <f t="shared" si="10"/>
        <v>INVALID</v>
      </c>
      <c r="T81" s="177"/>
      <c r="U81" s="162"/>
      <c r="V81" s="14" t="s">
        <v>286</v>
      </c>
      <c r="W81" s="14"/>
      <c r="X81" s="15" t="e">
        <f>AVERAGE(R79:R82)</f>
        <v>#DIV/0!</v>
      </c>
      <c r="Y81" s="15" t="e">
        <f>1-X81</f>
        <v>#DIV/0!</v>
      </c>
    </row>
    <row r="82" spans="1:25" ht="43.2" x14ac:dyDescent="0.3">
      <c r="A82" s="176"/>
      <c r="B82" s="170"/>
      <c r="C82" s="163"/>
      <c r="D82" s="17">
        <v>20.399999999999999</v>
      </c>
      <c r="E82" s="67" t="s">
        <v>134</v>
      </c>
      <c r="F82" s="163"/>
      <c r="G82" s="58" t="s">
        <v>249</v>
      </c>
      <c r="H82" s="30" t="s">
        <v>247</v>
      </c>
      <c r="I82" s="31"/>
      <c r="J82" s="31"/>
      <c r="K82" s="17"/>
      <c r="L82" s="17" t="s">
        <v>260</v>
      </c>
      <c r="M82" s="64" t="s">
        <v>280</v>
      </c>
      <c r="N82" s="17"/>
      <c r="O82" s="17"/>
      <c r="P82" s="32" t="str">
        <f t="shared" si="7"/>
        <v>INVALID</v>
      </c>
      <c r="Q82" s="32">
        <f t="shared" si="8"/>
        <v>0.25</v>
      </c>
      <c r="R82" s="32" t="str">
        <f t="shared" si="9"/>
        <v>INVALID</v>
      </c>
      <c r="S82" s="32" t="str">
        <f t="shared" si="10"/>
        <v>INVALID</v>
      </c>
      <c r="T82" s="177"/>
      <c r="U82" s="162"/>
      <c r="V82" s="14" t="s">
        <v>287</v>
      </c>
      <c r="W82" s="14"/>
      <c r="X82" s="15" t="e">
        <f>AVERAGE(S79:S82)</f>
        <v>#DIV/0!</v>
      </c>
      <c r="Y82" s="15" t="e">
        <f>1-X82</f>
        <v>#DIV/0!</v>
      </c>
    </row>
    <row r="83" spans="1:25" x14ac:dyDescent="0.3">
      <c r="T83" s="72"/>
      <c r="V83" s="14" t="s">
        <v>288</v>
      </c>
      <c r="W83" s="14"/>
      <c r="X83" s="15" t="e">
        <f>AVERAGE(X79:X82)</f>
        <v>#DIV/0!</v>
      </c>
      <c r="Y83" s="15" t="e">
        <f>1-X83</f>
        <v>#DIV/0!</v>
      </c>
    </row>
  </sheetData>
  <mergeCells count="94">
    <mergeCell ref="U79:U82"/>
    <mergeCell ref="B73:B78"/>
    <mergeCell ref="C73:C78"/>
    <mergeCell ref="F73:F78"/>
    <mergeCell ref="T73:T78"/>
    <mergeCell ref="U73:U78"/>
    <mergeCell ref="U63:U65"/>
    <mergeCell ref="B71:B72"/>
    <mergeCell ref="C71:C72"/>
    <mergeCell ref="F71:F72"/>
    <mergeCell ref="T71:T72"/>
    <mergeCell ref="U71:U72"/>
    <mergeCell ref="B66:B70"/>
    <mergeCell ref="C66:C70"/>
    <mergeCell ref="F66:F70"/>
    <mergeCell ref="T66:T70"/>
    <mergeCell ref="U66:U70"/>
    <mergeCell ref="A57:A82"/>
    <mergeCell ref="B58:B60"/>
    <mergeCell ref="C58:C60"/>
    <mergeCell ref="F58:F60"/>
    <mergeCell ref="T58:T60"/>
    <mergeCell ref="B63:B65"/>
    <mergeCell ref="C63:C65"/>
    <mergeCell ref="F63:F65"/>
    <mergeCell ref="T63:T65"/>
    <mergeCell ref="B79:B82"/>
    <mergeCell ref="C79:C82"/>
    <mergeCell ref="F79:F82"/>
    <mergeCell ref="T79:T82"/>
    <mergeCell ref="U58:U60"/>
    <mergeCell ref="B61:B62"/>
    <mergeCell ref="C61:C62"/>
    <mergeCell ref="F61:F62"/>
    <mergeCell ref="T61:T62"/>
    <mergeCell ref="U61:U62"/>
    <mergeCell ref="U51:U56"/>
    <mergeCell ref="B44:B50"/>
    <mergeCell ref="C44:C50"/>
    <mergeCell ref="F44:F50"/>
    <mergeCell ref="T44:T50"/>
    <mergeCell ref="U44:U50"/>
    <mergeCell ref="U31:U36"/>
    <mergeCell ref="B32:B36"/>
    <mergeCell ref="U38:U39"/>
    <mergeCell ref="B40:B43"/>
    <mergeCell ref="C40:C43"/>
    <mergeCell ref="F40:F43"/>
    <mergeCell ref="T40:T43"/>
    <mergeCell ref="U40:U43"/>
    <mergeCell ref="A37:A56"/>
    <mergeCell ref="B38:B39"/>
    <mergeCell ref="C38:C39"/>
    <mergeCell ref="F38:F39"/>
    <mergeCell ref="T38:T39"/>
    <mergeCell ref="B51:B56"/>
    <mergeCell ref="C51:C56"/>
    <mergeCell ref="F51:F56"/>
    <mergeCell ref="T51:T56"/>
    <mergeCell ref="A25:A36"/>
    <mergeCell ref="B25:B26"/>
    <mergeCell ref="C25:C26"/>
    <mergeCell ref="F25:F26"/>
    <mergeCell ref="T25:T26"/>
    <mergeCell ref="C31:C36"/>
    <mergeCell ref="F31:F36"/>
    <mergeCell ref="T31:T36"/>
    <mergeCell ref="U25:U26"/>
    <mergeCell ref="B27:B30"/>
    <mergeCell ref="C27:C30"/>
    <mergeCell ref="F27:F30"/>
    <mergeCell ref="U27:U30"/>
    <mergeCell ref="U15:U19"/>
    <mergeCell ref="B20:B24"/>
    <mergeCell ref="C20:C24"/>
    <mergeCell ref="F20:F24"/>
    <mergeCell ref="T20:T24"/>
    <mergeCell ref="U20:U24"/>
    <mergeCell ref="T15:T19"/>
    <mergeCell ref="U6:U10"/>
    <mergeCell ref="B11:B14"/>
    <mergeCell ref="C11:C14"/>
    <mergeCell ref="F11:F14"/>
    <mergeCell ref="T11:T14"/>
    <mergeCell ref="U11:U14"/>
    <mergeCell ref="T6:T10"/>
    <mergeCell ref="K2:N3"/>
    <mergeCell ref="A5:A24"/>
    <mergeCell ref="B5:B10"/>
    <mergeCell ref="C5:C10"/>
    <mergeCell ref="F5:F10"/>
    <mergeCell ref="B15:B19"/>
    <mergeCell ref="C15:C19"/>
    <mergeCell ref="F15:F19"/>
  </mergeCells>
  <conditionalFormatting sqref="L6:N6 K7:N10 K11:L11 K12:N82">
    <cfRule type="colorScale" priority="22">
      <colorScale>
        <cfvo type="min"/>
        <cfvo type="max"/>
        <color rgb="FFFF0000"/>
        <color theme="9"/>
      </colorScale>
    </cfRule>
  </conditionalFormatting>
  <conditionalFormatting sqref="K6">
    <cfRule type="colorScale" priority="11">
      <colorScale>
        <cfvo type="min"/>
        <cfvo type="max"/>
        <color rgb="FFFF0000"/>
        <color theme="9"/>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78" operator="equal" id="{5485EA42-AFB9-4519-A9F6-A84C9DD22D9C}">
            <xm:f>'http://tis.che.org/eis/eis_team/isac/SharedDocs/Qradar/O365 Qradar/Best Practices/[CIS Critical-Security-Control-v7.0bv4.xlsx]Values'!#REF!</xm:f>
            <x14:dxf>
              <fill>
                <patternFill>
                  <bgColor rgb="FF27AE60"/>
                </patternFill>
              </fill>
            </x14:dxf>
          </x14:cfRule>
          <x14:cfRule type="cellIs" priority="79" operator="equal" id="{B389B171-83B2-4AC9-B138-D5E92FFF7DE6}">
            <xm:f>'http://tis.che.org/eis/eis_team/isac/SharedDocs/Qradar/O365 Qradar/Best Practices/[CIS Critical-Security-Control-v7.0bv4.xlsx]Values'!#REF!</xm:f>
            <x14:dxf>
              <fill>
                <patternFill>
                  <bgColor rgb="FFF1C40F"/>
                </patternFill>
              </fill>
            </x14:dxf>
          </x14:cfRule>
          <x14:cfRule type="cellIs" priority="80" operator="equal" id="{B54F03FB-4AAD-4B22-BBF5-05403E701E67}">
            <xm:f>'http://tis.che.org/eis/eis_team/isac/SharedDocs/Qradar/O365 Qradar/Best Practices/[CIS Critical-Security-Control-v7.0bv4.xlsx]Values'!#REF!</xm:f>
            <x14:dxf>
              <fill>
                <patternFill>
                  <bgColor rgb="FFF39C12"/>
                </patternFill>
              </fill>
            </x14:dxf>
          </x14:cfRule>
          <x14:cfRule type="cellIs" priority="81" operator="equal" id="{DF548F92-D117-47AB-8530-529B84321926}">
            <xm:f>'http://tis.che.org/eis/eis_team/isac/SharedDocs/Qradar/O365 Qradar/Best Practices/[CIS Critical-Security-Control-v7.0bv4.xlsx]Values'!#REF!</xm:f>
            <x14:dxf>
              <fill>
                <patternFill>
                  <bgColor rgb="FFE67E22"/>
                </patternFill>
              </fill>
            </x14:dxf>
          </x14:cfRule>
          <x14:cfRule type="cellIs" priority="82" operator="equal" id="{A2B0249B-0FCF-41C4-8840-0D509568C6BB}">
            <xm:f>'http://tis.che.org/eis/eis_team/isac/SharedDocs/Qradar/O365 Qradar/Best Practices/[CIS Critical-Security-Control-v7.0bv4.xlsx]Values'!#REF!</xm:f>
            <x14:dxf>
              <fill>
                <patternFill>
                  <bgColor rgb="FFE74C3C"/>
                </patternFill>
              </fill>
            </x14:dxf>
          </x14:cfRule>
          <xm:sqref>K9:K10</xm:sqref>
        </x14:conditionalFormatting>
        <x14:conditionalFormatting xmlns:xm="http://schemas.microsoft.com/office/excel/2006/main">
          <x14:cfRule type="cellIs" priority="63" operator="equal" id="{9B317F92-FFB3-436B-9F16-8D095EEBCCD4}">
            <xm:f>'http://tis.che.org/eis/eis_team/isac/SharedDocs/Qradar/O365 Qradar/Best Practices/[CIS Critical-Security-Control-v7.0bv4.xlsx]Values'!#REF!</xm:f>
            <x14:dxf>
              <fill>
                <patternFill>
                  <bgColor rgb="FF27AE60"/>
                </patternFill>
              </fill>
            </x14:dxf>
          </x14:cfRule>
          <x14:cfRule type="cellIs" priority="74" operator="equal" id="{9C763876-4EBF-4F0C-95DD-0EB3CDFFC0C0}">
            <xm:f>'http://tis.che.org/eis/eis_team/isac/SharedDocs/Qradar/O365 Qradar/Best Practices/[CIS Critical-Security-Control-v7.0bv4.xlsx]Values'!#REF!</xm:f>
            <x14:dxf>
              <fill>
                <patternFill>
                  <bgColor rgb="FFF1C40F"/>
                </patternFill>
              </fill>
            </x14:dxf>
          </x14:cfRule>
          <x14:cfRule type="cellIs" priority="75" operator="equal" id="{925E8204-5015-4A79-8610-60D81E2C2A48}">
            <xm:f>'http://tis.che.org/eis/eis_team/isac/SharedDocs/Qradar/O365 Qradar/Best Practices/[CIS Critical-Security-Control-v7.0bv4.xlsx]Values'!#REF!</xm:f>
            <x14:dxf>
              <fill>
                <patternFill>
                  <bgColor rgb="FFF39C12"/>
                </patternFill>
              </fill>
            </x14:dxf>
          </x14:cfRule>
          <x14:cfRule type="cellIs" priority="76" operator="equal" id="{7A15901D-08B4-42D9-B753-FA0125156749}">
            <xm:f>'http://tis.che.org/eis/eis_team/isac/SharedDocs/Qradar/O365 Qradar/Best Practices/[CIS Critical-Security-Control-v7.0bv4.xlsx]Values'!#REF!</xm:f>
            <x14:dxf>
              <fill>
                <patternFill>
                  <bgColor rgb="FFE67E22"/>
                </patternFill>
              </fill>
            </x14:dxf>
          </x14:cfRule>
          <x14:cfRule type="cellIs" priority="77" operator="equal" id="{8C82A0C1-A9BF-48C7-BF53-6FED65DDFBC7}">
            <xm:f>'http://tis.che.org/eis/eis_team/isac/SharedDocs/Qradar/O365 Qradar/Best Practices/[CIS Critical-Security-Control-v7.0bv4.xlsx]Values'!#REF!</xm:f>
            <x14:dxf>
              <fill>
                <patternFill>
                  <bgColor rgb="FFE74C3C"/>
                </patternFill>
              </fill>
            </x14:dxf>
          </x14:cfRule>
          <xm:sqref>L6 L9:L10</xm:sqref>
        </x14:conditionalFormatting>
        <x14:conditionalFormatting xmlns:xm="http://schemas.microsoft.com/office/excel/2006/main">
          <x14:cfRule type="cellIs" priority="64" operator="equal" id="{B241AB61-6BC1-439C-A524-857D77AE90D4}">
            <xm:f>'http://tis.che.org/eis/eis_team/isac/SharedDocs/Qradar/O365 Qradar/Best Practices/[CIS Critical-Security-Control-v7.0bv4.xlsx]Values'!#REF!</xm:f>
            <x14:dxf>
              <fill>
                <patternFill>
                  <bgColor rgb="FF27B060"/>
                </patternFill>
              </fill>
            </x14:dxf>
          </x14:cfRule>
          <x14:cfRule type="cellIs" priority="70" operator="equal" id="{3CA756D0-F10F-4EA6-AA37-FDFFEECC06AC}">
            <xm:f>'http://tis.che.org/eis/eis_team/isac/SharedDocs/Qradar/O365 Qradar/Best Practices/[CIS Critical-Security-Control-v7.0bv4.xlsx]Values'!#REF!</xm:f>
            <x14:dxf>
              <fill>
                <patternFill>
                  <bgColor rgb="FFF1C40F"/>
                </patternFill>
              </fill>
            </x14:dxf>
          </x14:cfRule>
          <x14:cfRule type="cellIs" priority="71" operator="equal" id="{2C355B11-5074-41D7-ABD1-E76F56BB6D82}">
            <xm:f>'http://tis.che.org/eis/eis_team/isac/SharedDocs/Qradar/O365 Qradar/Best Practices/[CIS Critical-Security-Control-v7.0bv4.xlsx]Values'!#REF!</xm:f>
            <x14:dxf>
              <fill>
                <patternFill>
                  <bgColor rgb="FFF39C12"/>
                </patternFill>
              </fill>
            </x14:dxf>
          </x14:cfRule>
          <x14:cfRule type="cellIs" priority="72" operator="equal" id="{1A0AC769-AAD6-4C0F-BA3D-C23EF72792BC}">
            <xm:f>'http://tis.che.org/eis/eis_team/isac/SharedDocs/Qradar/O365 Qradar/Best Practices/[CIS Critical-Security-Control-v7.0bv4.xlsx]Values'!#REF!</xm:f>
            <x14:dxf>
              <fill>
                <patternFill>
                  <bgColor rgb="FFE67E22"/>
                </patternFill>
              </fill>
            </x14:dxf>
          </x14:cfRule>
          <x14:cfRule type="cellIs" priority="73" operator="equal" id="{141F3763-BC88-400D-BB4A-9554B45C74A5}">
            <xm:f>'http://tis.che.org/eis/eis_team/isac/SharedDocs/Qradar/O365 Qradar/Best Practices/[CIS Critical-Security-Control-v7.0bv4.xlsx]Values'!#REF!</xm:f>
            <x14:dxf>
              <fill>
                <patternFill>
                  <bgColor rgb="FFE74C3C"/>
                </patternFill>
              </fill>
            </x14:dxf>
          </x14:cfRule>
          <xm:sqref>M6 M9:M10</xm:sqref>
        </x14:conditionalFormatting>
        <x14:conditionalFormatting xmlns:xm="http://schemas.microsoft.com/office/excel/2006/main">
          <x14:cfRule type="cellIs" priority="65" operator="equal" id="{27005CD0-C51D-433E-A9E9-A968E3D80F0F}">
            <xm:f>'http://tis.che.org/eis/eis_team/isac/SharedDocs/Qradar/O365 Qradar/Best Practices/[CIS Critical-Security-Control-v7.0bv4.xlsx]Values'!#REF!</xm:f>
            <x14:dxf>
              <fill>
                <patternFill>
                  <bgColor rgb="FF27AE60"/>
                </patternFill>
              </fill>
            </x14:dxf>
          </x14:cfRule>
          <x14:cfRule type="cellIs" priority="67" operator="equal" id="{BEC48D1F-1B07-472D-8D27-1B13128B7B1D}">
            <xm:f>'http://tis.che.org/eis/eis_team/isac/SharedDocs/Qradar/O365 Qradar/Best Practices/[CIS Critical-Security-Control-v7.0bv4.xlsx]Values'!#REF!</xm:f>
            <x14:dxf>
              <fill>
                <patternFill>
                  <bgColor rgb="FFF39C12"/>
                </patternFill>
              </fill>
            </x14:dxf>
          </x14:cfRule>
          <x14:cfRule type="cellIs" priority="68" operator="equal" id="{542CE325-CB98-45FB-947B-8874122D5C74}">
            <xm:f>'http://tis.che.org/eis/eis_team/isac/SharedDocs/Qradar/O365 Qradar/Best Practices/[CIS Critical-Security-Control-v7.0bv4.xlsx]Values'!#REF!</xm:f>
            <x14:dxf>
              <fill>
                <patternFill>
                  <bgColor rgb="FFE67E22"/>
                </patternFill>
              </fill>
            </x14:dxf>
          </x14:cfRule>
          <x14:cfRule type="cellIs" priority="69" operator="equal" id="{9FFD8A71-3897-469C-86AE-6E053041EAC1}">
            <xm:f>'http://tis.che.org/eis/eis_team/isac/SharedDocs/Qradar/O365 Qradar/Best Practices/[CIS Critical-Security-Control-v7.0bv4.xlsx]Values'!#REF!</xm:f>
            <x14:dxf>
              <fill>
                <patternFill>
                  <bgColor rgb="FFE74C3C"/>
                </patternFill>
              </fill>
            </x14:dxf>
          </x14:cfRule>
          <xm:sqref>N6 N9:N10</xm:sqref>
        </x14:conditionalFormatting>
        <x14:conditionalFormatting xmlns:xm="http://schemas.microsoft.com/office/excel/2006/main">
          <x14:cfRule type="cellIs" priority="66" operator="equal" id="{1070D873-BE12-4A95-92B5-D067258D74D1}">
            <xm:f>'http://tis.che.org/eis/eis_team/isac/SharedDocs/Qradar/O365 Qradar/Best Practices/[CIS Critical-Security-Control-v7.0bv4.xlsx]Values'!#REF!</xm:f>
            <x14:dxf>
              <fill>
                <patternFill>
                  <bgColor rgb="FFF1C40F"/>
                </patternFill>
              </fill>
            </x14:dxf>
          </x14:cfRule>
          <xm:sqref>N6 N9:N10</xm:sqref>
        </x14:conditionalFormatting>
        <x14:conditionalFormatting xmlns:xm="http://schemas.microsoft.com/office/excel/2006/main">
          <x14:cfRule type="cellIs" priority="58" operator="equal" id="{E44D5D2A-7E6C-4AF9-8C83-7980577DFB54}">
            <xm:f>'http://tis.che.org/eis/eis_team/isac/SharedDocs/Qradar/O365 Qradar/Best Practices/[CIS Critical-Security-Control-v7.0bv4.xlsx]Values'!#REF!</xm:f>
            <x14:dxf>
              <fill>
                <patternFill>
                  <bgColor rgb="FF27AE60"/>
                </patternFill>
              </fill>
            </x14:dxf>
          </x14:cfRule>
          <x14:cfRule type="cellIs" priority="59" operator="equal" id="{10F20233-33D2-479E-ABE2-02D076798DC8}">
            <xm:f>'http://tis.che.org/eis/eis_team/isac/SharedDocs/Qradar/O365 Qradar/Best Practices/[CIS Critical-Security-Control-v7.0bv4.xlsx]Values'!#REF!</xm:f>
            <x14:dxf>
              <fill>
                <patternFill>
                  <bgColor rgb="FFF1C40F"/>
                </patternFill>
              </fill>
            </x14:dxf>
          </x14:cfRule>
          <x14:cfRule type="cellIs" priority="60" operator="equal" id="{19B64989-E980-44AC-B059-913DBB1CF7EC}">
            <xm:f>'http://tis.che.org/eis/eis_team/isac/SharedDocs/Qradar/O365 Qradar/Best Practices/[CIS Critical-Security-Control-v7.0bv4.xlsx]Values'!#REF!</xm:f>
            <x14:dxf>
              <fill>
                <patternFill>
                  <bgColor rgb="FFF39C12"/>
                </patternFill>
              </fill>
            </x14:dxf>
          </x14:cfRule>
          <x14:cfRule type="cellIs" priority="61" operator="equal" id="{51421A94-602F-4C73-8779-3967278D9E43}">
            <xm:f>'http://tis.che.org/eis/eis_team/isac/SharedDocs/Qradar/O365 Qradar/Best Practices/[CIS Critical-Security-Control-v7.0bv4.xlsx]Values'!#REF!</xm:f>
            <x14:dxf>
              <fill>
                <patternFill>
                  <bgColor rgb="FFE67E22"/>
                </patternFill>
              </fill>
            </x14:dxf>
          </x14:cfRule>
          <x14:cfRule type="cellIs" priority="62" operator="equal" id="{2F7AD256-C7F8-4529-A834-08AB2CE89B42}">
            <xm:f>'http://tis.che.org/eis/eis_team/isac/SharedDocs/Qradar/O365 Qradar/Best Practices/[CIS Critical-Security-Control-v7.0bv4.xlsx]Values'!#REF!</xm:f>
            <x14:dxf>
              <fill>
                <patternFill>
                  <bgColor rgb="FFE74C3C"/>
                </patternFill>
              </fill>
            </x14:dxf>
          </x14:cfRule>
          <xm:sqref>K7</xm:sqref>
        </x14:conditionalFormatting>
        <x14:conditionalFormatting xmlns:xm="http://schemas.microsoft.com/office/excel/2006/main">
          <x14:cfRule type="cellIs" priority="43" operator="equal" id="{17657958-F478-4383-AFAC-C2BB000F8216}">
            <xm:f>'http://tis.che.org/eis/eis_team/isac/SharedDocs/Qradar/O365 Qradar/Best Practices/[CIS Critical-Security-Control-v7.0bv4.xlsx]Values'!#REF!</xm:f>
            <x14:dxf>
              <fill>
                <patternFill>
                  <bgColor rgb="FF27AE60"/>
                </patternFill>
              </fill>
            </x14:dxf>
          </x14:cfRule>
          <x14:cfRule type="cellIs" priority="54" operator="equal" id="{E4D19DEB-0C73-4BB0-92E3-1E435163564E}">
            <xm:f>'http://tis.che.org/eis/eis_team/isac/SharedDocs/Qradar/O365 Qradar/Best Practices/[CIS Critical-Security-Control-v7.0bv4.xlsx]Values'!#REF!</xm:f>
            <x14:dxf>
              <fill>
                <patternFill>
                  <bgColor rgb="FFF1C40F"/>
                </patternFill>
              </fill>
            </x14:dxf>
          </x14:cfRule>
          <x14:cfRule type="cellIs" priority="55" operator="equal" id="{4927197E-7805-4AA2-9D0E-06FC06CC8813}">
            <xm:f>'http://tis.che.org/eis/eis_team/isac/SharedDocs/Qradar/O365 Qradar/Best Practices/[CIS Critical-Security-Control-v7.0bv4.xlsx]Values'!#REF!</xm:f>
            <x14:dxf>
              <fill>
                <patternFill>
                  <bgColor rgb="FFF39C12"/>
                </patternFill>
              </fill>
            </x14:dxf>
          </x14:cfRule>
          <x14:cfRule type="cellIs" priority="56" operator="equal" id="{997CA1FE-DA70-4A4D-8655-EFA626FBF51F}">
            <xm:f>'http://tis.che.org/eis/eis_team/isac/SharedDocs/Qradar/O365 Qradar/Best Practices/[CIS Critical-Security-Control-v7.0bv4.xlsx]Values'!#REF!</xm:f>
            <x14:dxf>
              <fill>
                <patternFill>
                  <bgColor rgb="FFE67E22"/>
                </patternFill>
              </fill>
            </x14:dxf>
          </x14:cfRule>
          <x14:cfRule type="cellIs" priority="57" operator="equal" id="{93B9C5CF-B7A8-4580-8F89-0DB1F07B126A}">
            <xm:f>'http://tis.che.org/eis/eis_team/isac/SharedDocs/Qradar/O365 Qradar/Best Practices/[CIS Critical-Security-Control-v7.0bv4.xlsx]Values'!#REF!</xm:f>
            <x14:dxf>
              <fill>
                <patternFill>
                  <bgColor rgb="FFE74C3C"/>
                </patternFill>
              </fill>
            </x14:dxf>
          </x14:cfRule>
          <xm:sqref>L7</xm:sqref>
        </x14:conditionalFormatting>
        <x14:conditionalFormatting xmlns:xm="http://schemas.microsoft.com/office/excel/2006/main">
          <x14:cfRule type="cellIs" priority="44" operator="equal" id="{92615C78-B0F9-4D17-AA0E-F0B4B043F1F1}">
            <xm:f>'http://tis.che.org/eis/eis_team/isac/SharedDocs/Qradar/O365 Qradar/Best Practices/[CIS Critical-Security-Control-v7.0bv4.xlsx]Values'!#REF!</xm:f>
            <x14:dxf>
              <fill>
                <patternFill>
                  <bgColor rgb="FF27B060"/>
                </patternFill>
              </fill>
            </x14:dxf>
          </x14:cfRule>
          <x14:cfRule type="cellIs" priority="50" operator="equal" id="{B52C6DDA-9AC7-4A2E-8BEF-13500D226715}">
            <xm:f>'http://tis.che.org/eis/eis_team/isac/SharedDocs/Qradar/O365 Qradar/Best Practices/[CIS Critical-Security-Control-v7.0bv4.xlsx]Values'!#REF!</xm:f>
            <x14:dxf>
              <fill>
                <patternFill>
                  <bgColor rgb="FFF1C40F"/>
                </patternFill>
              </fill>
            </x14:dxf>
          </x14:cfRule>
          <x14:cfRule type="cellIs" priority="51" operator="equal" id="{4155DD4E-1604-478C-9931-5712D2CB16FB}">
            <xm:f>'http://tis.che.org/eis/eis_team/isac/SharedDocs/Qradar/O365 Qradar/Best Practices/[CIS Critical-Security-Control-v7.0bv4.xlsx]Values'!#REF!</xm:f>
            <x14:dxf>
              <fill>
                <patternFill>
                  <bgColor rgb="FFF39C12"/>
                </patternFill>
              </fill>
            </x14:dxf>
          </x14:cfRule>
          <x14:cfRule type="cellIs" priority="52" operator="equal" id="{D800DC50-41C4-4D2A-8195-88D3B9493BD7}">
            <xm:f>'http://tis.che.org/eis/eis_team/isac/SharedDocs/Qradar/O365 Qradar/Best Practices/[CIS Critical-Security-Control-v7.0bv4.xlsx]Values'!#REF!</xm:f>
            <x14:dxf>
              <fill>
                <patternFill>
                  <bgColor rgb="FFE67E22"/>
                </patternFill>
              </fill>
            </x14:dxf>
          </x14:cfRule>
          <x14:cfRule type="cellIs" priority="53" operator="equal" id="{A4D5CA93-FDD5-4B72-B3ED-4F0A63AD3E2D}">
            <xm:f>'http://tis.che.org/eis/eis_team/isac/SharedDocs/Qradar/O365 Qradar/Best Practices/[CIS Critical-Security-Control-v7.0bv4.xlsx]Values'!#REF!</xm:f>
            <x14:dxf>
              <fill>
                <patternFill>
                  <bgColor rgb="FFE74C3C"/>
                </patternFill>
              </fill>
            </x14:dxf>
          </x14:cfRule>
          <xm:sqref>M7</xm:sqref>
        </x14:conditionalFormatting>
        <x14:conditionalFormatting xmlns:xm="http://schemas.microsoft.com/office/excel/2006/main">
          <x14:cfRule type="cellIs" priority="45" operator="equal" id="{7A3571D4-2B3D-493E-87AD-C197E5F7289D}">
            <xm:f>'http://tis.che.org/eis/eis_team/isac/SharedDocs/Qradar/O365 Qradar/Best Practices/[CIS Critical-Security-Control-v7.0bv4.xlsx]Values'!#REF!</xm:f>
            <x14:dxf>
              <fill>
                <patternFill>
                  <bgColor rgb="FF27AE60"/>
                </patternFill>
              </fill>
            </x14:dxf>
          </x14:cfRule>
          <x14:cfRule type="cellIs" priority="47" operator="equal" id="{62C11C70-D013-4A56-9135-FF71AD88B93C}">
            <xm:f>'http://tis.che.org/eis/eis_team/isac/SharedDocs/Qradar/O365 Qradar/Best Practices/[CIS Critical-Security-Control-v7.0bv4.xlsx]Values'!#REF!</xm:f>
            <x14:dxf>
              <fill>
                <patternFill>
                  <bgColor rgb="FFF39C12"/>
                </patternFill>
              </fill>
            </x14:dxf>
          </x14:cfRule>
          <x14:cfRule type="cellIs" priority="48" operator="equal" id="{E10153A6-43EF-47D6-B2E9-2B9DEC7740D6}">
            <xm:f>'http://tis.che.org/eis/eis_team/isac/SharedDocs/Qradar/O365 Qradar/Best Practices/[CIS Critical-Security-Control-v7.0bv4.xlsx]Values'!#REF!</xm:f>
            <x14:dxf>
              <fill>
                <patternFill>
                  <bgColor rgb="FFE67E22"/>
                </patternFill>
              </fill>
            </x14:dxf>
          </x14:cfRule>
          <x14:cfRule type="cellIs" priority="49" operator="equal" id="{3FEB5EDC-09F0-461E-ADAB-C75EB3D8F912}">
            <xm:f>'http://tis.che.org/eis/eis_team/isac/SharedDocs/Qradar/O365 Qradar/Best Practices/[CIS Critical-Security-Control-v7.0bv4.xlsx]Values'!#REF!</xm:f>
            <x14:dxf>
              <fill>
                <patternFill>
                  <bgColor rgb="FFE74C3C"/>
                </patternFill>
              </fill>
            </x14:dxf>
          </x14:cfRule>
          <xm:sqref>N7</xm:sqref>
        </x14:conditionalFormatting>
        <x14:conditionalFormatting xmlns:xm="http://schemas.microsoft.com/office/excel/2006/main">
          <x14:cfRule type="cellIs" priority="46" operator="equal" id="{D3780459-A02B-436A-A968-C3B418E662A2}">
            <xm:f>'http://tis.che.org/eis/eis_team/isac/SharedDocs/Qradar/O365 Qradar/Best Practices/[CIS Critical-Security-Control-v7.0bv4.xlsx]Values'!#REF!</xm:f>
            <x14:dxf>
              <fill>
                <patternFill>
                  <bgColor rgb="FFF1C40F"/>
                </patternFill>
              </fill>
            </x14:dxf>
          </x14:cfRule>
          <xm:sqref>N7</xm:sqref>
        </x14:conditionalFormatting>
        <x14:conditionalFormatting xmlns:xm="http://schemas.microsoft.com/office/excel/2006/main">
          <x14:cfRule type="cellIs" priority="38" operator="equal" id="{BEC8AC10-C1D7-4F19-9566-E7D3710A40C0}">
            <xm:f>'http://tis.che.org/eis/eis_team/isac/SharedDocs/Qradar/O365 Qradar/Best Practices/[CIS Critical-Security-Control-v7.0bv4.xlsx]Values'!#REF!</xm:f>
            <x14:dxf>
              <fill>
                <patternFill>
                  <bgColor rgb="FF27AE60"/>
                </patternFill>
              </fill>
            </x14:dxf>
          </x14:cfRule>
          <x14:cfRule type="cellIs" priority="39" operator="equal" id="{B1685DE2-0BC2-4C1F-ADD5-C91CF86E16A0}">
            <xm:f>'http://tis.che.org/eis/eis_team/isac/SharedDocs/Qradar/O365 Qradar/Best Practices/[CIS Critical-Security-Control-v7.0bv4.xlsx]Values'!#REF!</xm:f>
            <x14:dxf>
              <fill>
                <patternFill>
                  <bgColor rgb="FFF1C40F"/>
                </patternFill>
              </fill>
            </x14:dxf>
          </x14:cfRule>
          <x14:cfRule type="cellIs" priority="40" operator="equal" id="{9C022231-7A1A-4185-A731-84D2DC613FB5}">
            <xm:f>'http://tis.che.org/eis/eis_team/isac/SharedDocs/Qradar/O365 Qradar/Best Practices/[CIS Critical-Security-Control-v7.0bv4.xlsx]Values'!#REF!</xm:f>
            <x14:dxf>
              <fill>
                <patternFill>
                  <bgColor rgb="FFF39C12"/>
                </patternFill>
              </fill>
            </x14:dxf>
          </x14:cfRule>
          <x14:cfRule type="cellIs" priority="41" operator="equal" id="{9CDE611A-7192-4BA0-8699-C796433E866C}">
            <xm:f>'http://tis.che.org/eis/eis_team/isac/SharedDocs/Qradar/O365 Qradar/Best Practices/[CIS Critical-Security-Control-v7.0bv4.xlsx]Values'!#REF!</xm:f>
            <x14:dxf>
              <fill>
                <patternFill>
                  <bgColor rgb="FFE67E22"/>
                </patternFill>
              </fill>
            </x14:dxf>
          </x14:cfRule>
          <x14:cfRule type="cellIs" priority="42" operator="equal" id="{B112F1D8-6937-4A4F-80B2-40A9B33B8C45}">
            <xm:f>'http://tis.che.org/eis/eis_team/isac/SharedDocs/Qradar/O365 Qradar/Best Practices/[CIS Critical-Security-Control-v7.0bv4.xlsx]Values'!#REF!</xm:f>
            <x14:dxf>
              <fill>
                <patternFill>
                  <bgColor rgb="FFE74C3C"/>
                </patternFill>
              </fill>
            </x14:dxf>
          </x14:cfRule>
          <xm:sqref>K8</xm:sqref>
        </x14:conditionalFormatting>
        <x14:conditionalFormatting xmlns:xm="http://schemas.microsoft.com/office/excel/2006/main">
          <x14:cfRule type="cellIs" priority="23" operator="equal" id="{F587AF04-5888-454A-A2D0-E8878CE4D3D6}">
            <xm:f>'http://tis.che.org/eis/eis_team/isac/SharedDocs/Qradar/O365 Qradar/Best Practices/[CIS Critical-Security-Control-v7.0bv4.xlsx]Values'!#REF!</xm:f>
            <x14:dxf>
              <fill>
                <patternFill>
                  <bgColor rgb="FF27AE60"/>
                </patternFill>
              </fill>
            </x14:dxf>
          </x14:cfRule>
          <x14:cfRule type="cellIs" priority="34" operator="equal" id="{A28D5C53-30C7-4DBC-A759-3DAA5BF19A4D}">
            <xm:f>'http://tis.che.org/eis/eis_team/isac/SharedDocs/Qradar/O365 Qradar/Best Practices/[CIS Critical-Security-Control-v7.0bv4.xlsx]Values'!#REF!</xm:f>
            <x14:dxf>
              <fill>
                <patternFill>
                  <bgColor rgb="FFF1C40F"/>
                </patternFill>
              </fill>
            </x14:dxf>
          </x14:cfRule>
          <x14:cfRule type="cellIs" priority="35" operator="equal" id="{6D0CBC02-6D55-4DD4-B73F-3B57DFE2C382}">
            <xm:f>'http://tis.che.org/eis/eis_team/isac/SharedDocs/Qradar/O365 Qradar/Best Practices/[CIS Critical-Security-Control-v7.0bv4.xlsx]Values'!#REF!</xm:f>
            <x14:dxf>
              <fill>
                <patternFill>
                  <bgColor rgb="FFF39C12"/>
                </patternFill>
              </fill>
            </x14:dxf>
          </x14:cfRule>
          <x14:cfRule type="cellIs" priority="36" operator="equal" id="{54406738-816A-4226-8E42-47A9B1248B8B}">
            <xm:f>'http://tis.che.org/eis/eis_team/isac/SharedDocs/Qradar/O365 Qradar/Best Practices/[CIS Critical-Security-Control-v7.0bv4.xlsx]Values'!#REF!</xm:f>
            <x14:dxf>
              <fill>
                <patternFill>
                  <bgColor rgb="FFE67E22"/>
                </patternFill>
              </fill>
            </x14:dxf>
          </x14:cfRule>
          <x14:cfRule type="cellIs" priority="37" operator="equal" id="{1C514D9C-CFDB-4C7B-AE9C-16898AC7C876}">
            <xm:f>'http://tis.che.org/eis/eis_team/isac/SharedDocs/Qradar/O365 Qradar/Best Practices/[CIS Critical-Security-Control-v7.0bv4.xlsx]Values'!#REF!</xm:f>
            <x14:dxf>
              <fill>
                <patternFill>
                  <bgColor rgb="FFE74C3C"/>
                </patternFill>
              </fill>
            </x14:dxf>
          </x14:cfRule>
          <xm:sqref>L8</xm:sqref>
        </x14:conditionalFormatting>
        <x14:conditionalFormatting xmlns:xm="http://schemas.microsoft.com/office/excel/2006/main">
          <x14:cfRule type="cellIs" priority="24" operator="equal" id="{A84CCD3F-D2BE-4D15-B775-4C61F0FE683A}">
            <xm:f>'http://tis.che.org/eis/eis_team/isac/SharedDocs/Qradar/O365 Qradar/Best Practices/[CIS Critical-Security-Control-v7.0bv4.xlsx]Values'!#REF!</xm:f>
            <x14:dxf>
              <fill>
                <patternFill>
                  <bgColor rgb="FF27B060"/>
                </patternFill>
              </fill>
            </x14:dxf>
          </x14:cfRule>
          <x14:cfRule type="cellIs" priority="30" operator="equal" id="{C4939983-48B1-4DD1-A0E4-59A19208F13B}">
            <xm:f>'http://tis.che.org/eis/eis_team/isac/SharedDocs/Qradar/O365 Qradar/Best Practices/[CIS Critical-Security-Control-v7.0bv4.xlsx]Values'!#REF!</xm:f>
            <x14:dxf>
              <fill>
                <patternFill>
                  <bgColor rgb="FFF1C40F"/>
                </patternFill>
              </fill>
            </x14:dxf>
          </x14:cfRule>
          <x14:cfRule type="cellIs" priority="31" operator="equal" id="{FAD022AF-FCB0-460A-8622-0CCC404EF446}">
            <xm:f>'http://tis.che.org/eis/eis_team/isac/SharedDocs/Qradar/O365 Qradar/Best Practices/[CIS Critical-Security-Control-v7.0bv4.xlsx]Values'!#REF!</xm:f>
            <x14:dxf>
              <fill>
                <patternFill>
                  <bgColor rgb="FFF39C12"/>
                </patternFill>
              </fill>
            </x14:dxf>
          </x14:cfRule>
          <x14:cfRule type="cellIs" priority="32" operator="equal" id="{F6C79CF3-E8AC-4EDF-9BB6-45EED9BE38E5}">
            <xm:f>'http://tis.che.org/eis/eis_team/isac/SharedDocs/Qradar/O365 Qradar/Best Practices/[CIS Critical-Security-Control-v7.0bv4.xlsx]Values'!#REF!</xm:f>
            <x14:dxf>
              <fill>
                <patternFill>
                  <bgColor rgb="FFE67E22"/>
                </patternFill>
              </fill>
            </x14:dxf>
          </x14:cfRule>
          <x14:cfRule type="cellIs" priority="33" operator="equal" id="{902461D8-6FA9-412C-A7F8-5CB54C57DFD2}">
            <xm:f>'http://tis.che.org/eis/eis_team/isac/SharedDocs/Qradar/O365 Qradar/Best Practices/[CIS Critical-Security-Control-v7.0bv4.xlsx]Values'!#REF!</xm:f>
            <x14:dxf>
              <fill>
                <patternFill>
                  <bgColor rgb="FFE74C3C"/>
                </patternFill>
              </fill>
            </x14:dxf>
          </x14:cfRule>
          <xm:sqref>M8</xm:sqref>
        </x14:conditionalFormatting>
        <x14:conditionalFormatting xmlns:xm="http://schemas.microsoft.com/office/excel/2006/main">
          <x14:cfRule type="cellIs" priority="25" operator="equal" id="{A6118B4E-790A-4CB7-BFDD-1CAB3D8D0CF8}">
            <xm:f>'http://tis.che.org/eis/eis_team/isac/SharedDocs/Qradar/O365 Qradar/Best Practices/[CIS Critical-Security-Control-v7.0bv4.xlsx]Values'!#REF!</xm:f>
            <x14:dxf>
              <fill>
                <patternFill>
                  <bgColor rgb="FF27AE60"/>
                </patternFill>
              </fill>
            </x14:dxf>
          </x14:cfRule>
          <x14:cfRule type="cellIs" priority="27" operator="equal" id="{0A9351FF-02D8-43E0-AF59-54737B52944A}">
            <xm:f>'http://tis.che.org/eis/eis_team/isac/SharedDocs/Qradar/O365 Qradar/Best Practices/[CIS Critical-Security-Control-v7.0bv4.xlsx]Values'!#REF!</xm:f>
            <x14:dxf>
              <fill>
                <patternFill>
                  <bgColor rgb="FFF39C12"/>
                </patternFill>
              </fill>
            </x14:dxf>
          </x14:cfRule>
          <x14:cfRule type="cellIs" priority="28" operator="equal" id="{60ABF61D-6189-4246-8BF2-0B21D21B0825}">
            <xm:f>'http://tis.che.org/eis/eis_team/isac/SharedDocs/Qradar/O365 Qradar/Best Practices/[CIS Critical-Security-Control-v7.0bv4.xlsx]Values'!#REF!</xm:f>
            <x14:dxf>
              <fill>
                <patternFill>
                  <bgColor rgb="FFE67E22"/>
                </patternFill>
              </fill>
            </x14:dxf>
          </x14:cfRule>
          <x14:cfRule type="cellIs" priority="29" operator="equal" id="{D16D7CA8-DDAF-4B19-A163-75B345B329A6}">
            <xm:f>'http://tis.che.org/eis/eis_team/isac/SharedDocs/Qradar/O365 Qradar/Best Practices/[CIS Critical-Security-Control-v7.0bv4.xlsx]Values'!#REF!</xm:f>
            <x14:dxf>
              <fill>
                <patternFill>
                  <bgColor rgb="FFE74C3C"/>
                </patternFill>
              </fill>
            </x14:dxf>
          </x14:cfRule>
          <xm:sqref>N8</xm:sqref>
        </x14:conditionalFormatting>
        <x14:conditionalFormatting xmlns:xm="http://schemas.microsoft.com/office/excel/2006/main">
          <x14:cfRule type="cellIs" priority="26" operator="equal" id="{30B69790-854A-4C98-9537-98D0A3A4263F}">
            <xm:f>'http://tis.che.org/eis/eis_team/isac/SharedDocs/Qradar/O365 Qradar/Best Practices/[CIS Critical-Security-Control-v7.0bv4.xlsx]Values'!#REF!</xm:f>
            <x14:dxf>
              <fill>
                <patternFill>
                  <bgColor rgb="FFF1C40F"/>
                </patternFill>
              </fill>
            </x14:dxf>
          </x14:cfRule>
          <xm:sqref>N8</xm:sqref>
        </x14:conditionalFormatting>
        <x14:conditionalFormatting xmlns:xm="http://schemas.microsoft.com/office/excel/2006/main">
          <x14:cfRule type="cellIs" priority="17" operator="equal" id="{A8401B0E-C754-4415-A19C-F10DB2A6D422}">
            <xm:f>Sheet2!$A$8</xm:f>
            <x14:dxf>
              <fill>
                <patternFill>
                  <bgColor rgb="FF27AE60"/>
                </patternFill>
              </fill>
            </x14:dxf>
          </x14:cfRule>
          <x14:cfRule type="cellIs" priority="18" operator="equal" id="{470654BC-979A-4DB2-BDDD-3B63D9E9703D}">
            <xm:f>Sheet2!$A$7</xm:f>
            <x14:dxf>
              <fill>
                <patternFill>
                  <bgColor rgb="FFF1C40F"/>
                </patternFill>
              </fill>
            </x14:dxf>
          </x14:cfRule>
          <x14:cfRule type="cellIs" priority="19" operator="equal" id="{2FF32BCF-BA14-493D-A8CA-CCBC9E8969C5}">
            <xm:f>Sheet2!$A$6</xm:f>
            <x14:dxf>
              <fill>
                <patternFill>
                  <bgColor rgb="FFF39C12"/>
                </patternFill>
              </fill>
            </x14:dxf>
          </x14:cfRule>
          <x14:cfRule type="cellIs" priority="20" operator="equal" id="{CB64CBEB-B963-4526-A408-7E3D81647866}">
            <xm:f>Sheet2!$A$5</xm:f>
            <x14:dxf>
              <fill>
                <patternFill>
                  <bgColor rgb="FFE67E22"/>
                </patternFill>
              </fill>
            </x14:dxf>
          </x14:cfRule>
          <x14:cfRule type="cellIs" priority="21" operator="equal" id="{0DBBB54A-55C0-40DE-BA0A-F1070EED8F34}">
            <xm:f>Sheet2!$A$4</xm:f>
            <x14:dxf>
              <fill>
                <patternFill>
                  <bgColor rgb="FFE74C3C"/>
                </patternFill>
              </fill>
            </x14:dxf>
          </x14:cfRule>
          <xm:sqref>K6:K82</xm:sqref>
        </x14:conditionalFormatting>
        <x14:conditionalFormatting xmlns:xm="http://schemas.microsoft.com/office/excel/2006/main">
          <x14:cfRule type="cellIs" priority="12" operator="equal" id="{B4DBE87C-E7D9-4D9B-9986-3F322A998F8E}">
            <xm:f>Sheet2!$A$15</xm:f>
            <x14:dxf>
              <fill>
                <patternFill>
                  <bgColor rgb="FF27AE60"/>
                </patternFill>
              </fill>
            </x14:dxf>
          </x14:cfRule>
          <x14:cfRule type="cellIs" priority="13" operator="equal" id="{ECABA523-A58A-440C-BC81-66C905858494}">
            <xm:f>Sheet2!$A$14</xm:f>
            <x14:dxf>
              <fill>
                <patternFill>
                  <bgColor rgb="FFF1C40F"/>
                </patternFill>
              </fill>
            </x14:dxf>
          </x14:cfRule>
          <x14:cfRule type="cellIs" priority="14" operator="equal" id="{AD1A8753-B066-4EF0-A435-BB7F5A172325}">
            <xm:f>Sheet2!$A$13</xm:f>
            <x14:dxf>
              <fill>
                <patternFill>
                  <bgColor rgb="FFF39C12"/>
                </patternFill>
              </fill>
            </x14:dxf>
          </x14:cfRule>
          <x14:cfRule type="cellIs" priority="15" operator="equal" id="{8D64F183-47A3-4FF8-87D3-54DB82BDCC91}">
            <xm:f>Sheet2!$A$12</xm:f>
            <x14:dxf>
              <fill>
                <patternFill>
                  <bgColor rgb="FFE67E22"/>
                </patternFill>
              </fill>
            </x14:dxf>
          </x14:cfRule>
          <x14:cfRule type="cellIs" priority="16" operator="equal" id="{42D805E7-4B34-4D30-AD50-A5D61A2DAB9F}">
            <xm:f>Sheet2!$A$11</xm:f>
            <x14:dxf>
              <fill>
                <patternFill>
                  <bgColor rgb="FFE74C3C"/>
                </patternFill>
              </fill>
            </x14:dxf>
          </x14:cfRule>
          <xm:sqref>L6:L82</xm:sqref>
        </x14:conditionalFormatting>
        <x14:conditionalFormatting xmlns:xm="http://schemas.microsoft.com/office/excel/2006/main">
          <x14:cfRule type="cellIs" priority="6" operator="equal" id="{9DA6957F-4D5D-4F6A-9E4F-563B77BB880B}">
            <xm:f>Sheet2!$A$22</xm:f>
            <x14:dxf>
              <fill>
                <patternFill>
                  <bgColor rgb="FF27AE60"/>
                </patternFill>
              </fill>
            </x14:dxf>
          </x14:cfRule>
          <x14:cfRule type="cellIs" priority="7" operator="equal" id="{0F66880C-1122-4166-926D-201FE7ED57E1}">
            <xm:f>Sheet2!$A$21</xm:f>
            <x14:dxf>
              <fill>
                <patternFill>
                  <bgColor rgb="FFF1C40F"/>
                </patternFill>
              </fill>
            </x14:dxf>
          </x14:cfRule>
          <x14:cfRule type="cellIs" priority="8" operator="equal" id="{B6085643-2A66-406E-BAAE-E51407914B41}">
            <xm:f>Sheet2!$A$20</xm:f>
            <x14:dxf>
              <fill>
                <patternFill>
                  <bgColor rgb="FFF39C12"/>
                </patternFill>
              </fill>
            </x14:dxf>
          </x14:cfRule>
          <x14:cfRule type="cellIs" priority="9" operator="equal" id="{F7953DC8-0872-4D6D-83DC-EAB2CDFD0F67}">
            <xm:f>Sheet2!$A$19</xm:f>
            <x14:dxf>
              <fill>
                <patternFill>
                  <bgColor rgb="FFE67E22"/>
                </patternFill>
              </fill>
            </x14:dxf>
          </x14:cfRule>
          <x14:cfRule type="cellIs" priority="10" operator="equal" id="{EF3E6230-C445-4221-B9B4-4F91A3160F1A}">
            <xm:f>Sheet2!$A$18</xm:f>
            <x14:dxf>
              <fill>
                <patternFill>
                  <bgColor rgb="FFE74C3C"/>
                </patternFill>
              </fill>
            </x14:dxf>
          </x14:cfRule>
          <xm:sqref>M6:M82</xm:sqref>
        </x14:conditionalFormatting>
        <x14:conditionalFormatting xmlns:xm="http://schemas.microsoft.com/office/excel/2006/main">
          <x14:cfRule type="cellIs" priority="1" operator="equal" id="{9B9F38A3-3B4C-4D9B-8986-D39DB6CC9643}">
            <xm:f>Sheet2!$A$28</xm:f>
            <x14:dxf>
              <fill>
                <patternFill>
                  <bgColor rgb="FFF1C40F"/>
                </patternFill>
              </fill>
            </x14:dxf>
          </x14:cfRule>
          <x14:cfRule type="cellIs" priority="2" operator="equal" id="{76E6DA5A-BB8A-4EC9-88E0-E2988F7211EB}">
            <xm:f>Sheet2!$A$29</xm:f>
            <x14:dxf>
              <fill>
                <patternFill>
                  <bgColor rgb="FF27AE60"/>
                </patternFill>
              </fill>
            </x14:dxf>
          </x14:cfRule>
          <x14:cfRule type="cellIs" priority="3" operator="equal" id="{CF8D8AF4-8A5A-447F-BE40-24C0C9A17F62}">
            <xm:f>Sheet2!$A$27</xm:f>
            <x14:dxf>
              <fill>
                <patternFill>
                  <bgColor rgb="FFF39C12"/>
                </patternFill>
              </fill>
            </x14:dxf>
          </x14:cfRule>
          <x14:cfRule type="cellIs" priority="4" operator="equal" id="{6F75DA32-D12A-4601-8192-613BB85A2410}">
            <xm:f>Sheet2!$A$26</xm:f>
            <x14:dxf>
              <fill>
                <patternFill>
                  <bgColor rgb="FFE67E22"/>
                </patternFill>
              </fill>
            </x14:dxf>
          </x14:cfRule>
          <x14:cfRule type="cellIs" priority="5" operator="equal" id="{AC8AC8B4-23A8-457A-BE4F-B86FC3850902}">
            <xm:f>Sheet2!$A$25</xm:f>
            <x14:dxf>
              <fill>
                <patternFill>
                  <bgColor rgb="FFE74C3C"/>
                </patternFill>
              </fill>
            </x14:dxf>
          </x14:cfRule>
          <xm:sqref>N6:N82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Sheet2!$A$25:$A$29</xm:f>
          </x14:formula1>
          <xm:sqref>N6:N10 N12:N82</xm:sqref>
        </x14:dataValidation>
        <x14:dataValidation type="list" allowBlank="1" showInputMessage="1" showErrorMessage="1">
          <x14:formula1>
            <xm:f>Sheet2!$A$18:$A$22</xm:f>
          </x14:formula1>
          <xm:sqref>M6:M10 M12:M30 M33:M62 M64:M65 M68:M69 M71:M72 M75 M78</xm:sqref>
        </x14:dataValidation>
        <x14:dataValidation type="list" allowBlank="1" showInputMessage="1" showErrorMessage="1">
          <x14:formula1>
            <xm:f>Sheet2!$A$11:$A$15</xm:f>
          </x14:formula1>
          <xm:sqref>L6:L82</xm:sqref>
        </x14:dataValidation>
        <x14:dataValidation type="list" allowBlank="1" showInputMessage="1" showErrorMessage="1">
          <x14:formula1>
            <xm:f>Sheet2!$A$4:$A$8</xm:f>
          </x14:formula1>
          <xm:sqref>K6:K82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tabSelected="1" topLeftCell="A4" zoomScale="50" zoomScaleNormal="50" workbookViewId="0">
      <selection activeCell="E62" sqref="E62"/>
    </sheetView>
  </sheetViews>
  <sheetFormatPr defaultRowHeight="14.4" x14ac:dyDescent="0.3"/>
  <cols>
    <col min="1" max="1" width="7.33203125" customWidth="1"/>
    <col min="2" max="2" width="4.109375" style="1" bestFit="1" customWidth="1"/>
    <col min="3" max="3" width="17.6640625" customWidth="1"/>
    <col min="4" max="4" width="9.44140625" customWidth="1"/>
    <col min="5" max="5" width="85" customWidth="1"/>
    <col min="6" max="6" width="16.5546875" hidden="1" customWidth="1"/>
    <col min="7" max="7" width="16.33203125" hidden="1" customWidth="1"/>
    <col min="8" max="8" width="102.109375" hidden="1" customWidth="1"/>
    <col min="9" max="9" width="48.44140625" hidden="1" customWidth="1"/>
    <col min="10" max="10" width="32.109375" customWidth="1"/>
    <col min="11" max="11" width="18.33203125" hidden="1" customWidth="1"/>
    <col min="12" max="12" width="31.109375" bestFit="1" customWidth="1"/>
    <col min="13" max="13" width="27.109375" customWidth="1"/>
    <col min="14" max="14" width="35.44140625" bestFit="1" customWidth="1"/>
    <col min="16" max="19" width="9.109375" customWidth="1"/>
    <col min="22" max="22" width="46.88671875" customWidth="1"/>
    <col min="23" max="23" width="17.5546875" customWidth="1"/>
    <col min="24" max="24" width="20.5546875" customWidth="1"/>
    <col min="25" max="25" width="19.109375" customWidth="1"/>
    <col min="29" max="29" width="28.44140625" customWidth="1"/>
  </cols>
  <sheetData>
    <row r="1" spans="1:33" hidden="1" x14ac:dyDescent="0.3"/>
    <row r="2" spans="1:33" hidden="1" x14ac:dyDescent="0.3">
      <c r="K2" s="179" t="s">
        <v>283</v>
      </c>
      <c r="L2" s="179"/>
      <c r="M2" s="179"/>
      <c r="N2" s="179"/>
    </row>
    <row r="3" spans="1:33" hidden="1" x14ac:dyDescent="0.3">
      <c r="K3" s="179"/>
      <c r="L3" s="179"/>
      <c r="M3" s="179"/>
      <c r="N3" s="179"/>
    </row>
    <row r="4" spans="1:33" ht="28.8" x14ac:dyDescent="0.3">
      <c r="A4" s="10" t="s">
        <v>0</v>
      </c>
      <c r="B4" s="82"/>
      <c r="C4" s="10" t="s">
        <v>135</v>
      </c>
      <c r="D4" s="12"/>
      <c r="E4" s="12" t="s">
        <v>136</v>
      </c>
      <c r="F4" s="10" t="s">
        <v>2</v>
      </c>
      <c r="G4" s="12"/>
      <c r="H4" s="10" t="s">
        <v>281</v>
      </c>
      <c r="I4" s="10" t="s">
        <v>282</v>
      </c>
      <c r="J4" s="10" t="s">
        <v>250</v>
      </c>
      <c r="K4" s="82" t="s">
        <v>276</v>
      </c>
      <c r="L4" s="82" t="s">
        <v>277</v>
      </c>
      <c r="M4" s="13" t="s">
        <v>278</v>
      </c>
      <c r="N4" s="82" t="s">
        <v>279</v>
      </c>
      <c r="O4" s="82"/>
      <c r="P4" s="82"/>
      <c r="Q4" s="13"/>
      <c r="R4" s="82"/>
      <c r="S4" s="82"/>
      <c r="T4" s="82"/>
      <c r="U4" s="13"/>
      <c r="V4" s="82"/>
      <c r="W4" s="82"/>
      <c r="X4" s="82"/>
      <c r="Y4" s="13"/>
      <c r="Z4" s="82"/>
    </row>
    <row r="5" spans="1:33" ht="15" customHeight="1" x14ac:dyDescent="0.3">
      <c r="A5" s="173" t="s">
        <v>6</v>
      </c>
      <c r="B5" s="170" t="s">
        <v>19</v>
      </c>
      <c r="C5" s="162" t="s">
        <v>1</v>
      </c>
      <c r="D5" s="68"/>
      <c r="E5" s="68"/>
      <c r="F5" s="162" t="s">
        <v>51</v>
      </c>
      <c r="G5" s="68"/>
      <c r="H5" s="69"/>
      <c r="I5" s="7"/>
      <c r="J5" s="8"/>
      <c r="K5" s="68"/>
      <c r="L5" s="68"/>
      <c r="M5" s="68"/>
      <c r="N5" s="68"/>
      <c r="O5" s="68"/>
      <c r="P5" s="68"/>
      <c r="Q5" s="68"/>
      <c r="R5" s="68"/>
      <c r="S5" s="68"/>
      <c r="T5" s="3"/>
      <c r="U5" s="3"/>
      <c r="V5" s="3"/>
      <c r="W5" s="3"/>
      <c r="X5" s="3"/>
      <c r="Y5" s="3"/>
      <c r="Z5" s="3"/>
    </row>
    <row r="6" spans="1:33" ht="86.4" x14ac:dyDescent="0.3">
      <c r="A6" s="173"/>
      <c r="B6" s="170"/>
      <c r="C6" s="162"/>
      <c r="D6" s="24">
        <v>1.1000000000000001</v>
      </c>
      <c r="E6" s="25" t="s">
        <v>46</v>
      </c>
      <c r="F6" s="162"/>
      <c r="G6" s="25" t="s">
        <v>138</v>
      </c>
      <c r="H6" s="27" t="s">
        <v>137</v>
      </c>
      <c r="I6" s="83" t="s">
        <v>314</v>
      </c>
      <c r="J6" s="9" t="s">
        <v>289</v>
      </c>
      <c r="K6" s="24" t="s">
        <v>253</v>
      </c>
      <c r="L6" s="24" t="s">
        <v>261</v>
      </c>
      <c r="M6" s="24" t="s">
        <v>267</v>
      </c>
      <c r="N6" s="24" t="s">
        <v>271</v>
      </c>
      <c r="O6" s="24"/>
      <c r="P6" s="28">
        <f>IF(K6="No Policy",0,IF(K6="Informal Policy",0.25,IF(K6="Partial Written Policy",0.5,IF(K6="Written Policy",0.75,IF(K6="Approved Written Policy",1,"INVALID")))))</f>
        <v>0</v>
      </c>
      <c r="Q6" s="28">
        <f>IF(L6="Not Implemented",0,IF(L6="Parts of Policy Implemented",0.25,IF(L6="Implemented on Some Systems",0.5,IF(L6="Implemented on Most Systems",0.75,IF(L6="Implemented on All Systems",1,"INVALID")))))</f>
        <v>0.5</v>
      </c>
      <c r="R6" s="28">
        <f>IF(M6="Not Automated",0,IF(M6="Parts of Policy Automated",0.25,IF(M6="Automated on Some Systems",0.5,IF(M6="Automated on Most Systems",0.75,IF(M6="Automated on All Systems",1,"INVALID")))))</f>
        <v>0.5</v>
      </c>
      <c r="S6" s="28">
        <f>IF(N6="Not Reported",0,IF(N6="Parts of Policy Reported",0.25,IF(N6="Reported on Some Systems",0.5,IF(N6="Reported on Most Systems",0.75,IF(N6="Reported on All Systems",1,"INVALID")))))</f>
        <v>0</v>
      </c>
      <c r="T6" s="177" t="s">
        <v>19</v>
      </c>
      <c r="U6" s="178" t="s">
        <v>1</v>
      </c>
      <c r="V6" s="14" t="s">
        <v>284</v>
      </c>
      <c r="X6" s="15">
        <f>AVERAGE(P6:P10)</f>
        <v>0</v>
      </c>
      <c r="Y6" s="15">
        <f t="shared" ref="Y6:Y35" si="0">1-X6</f>
        <v>1</v>
      </c>
    </row>
    <row r="7" spans="1:33" ht="86.4" x14ac:dyDescent="0.3">
      <c r="A7" s="173"/>
      <c r="B7" s="170"/>
      <c r="C7" s="162"/>
      <c r="D7" s="25">
        <v>1.2</v>
      </c>
      <c r="E7" s="25" t="s">
        <v>47</v>
      </c>
      <c r="F7" s="162"/>
      <c r="G7" s="25" t="s">
        <v>139</v>
      </c>
      <c r="H7" s="27" t="s">
        <v>137</v>
      </c>
      <c r="I7" s="83" t="s">
        <v>314</v>
      </c>
      <c r="J7" s="9" t="s">
        <v>289</v>
      </c>
      <c r="K7" s="24" t="s">
        <v>253</v>
      </c>
      <c r="L7" s="24" t="s">
        <v>261</v>
      </c>
      <c r="M7" s="24" t="s">
        <v>267</v>
      </c>
      <c r="N7" s="24" t="s">
        <v>271</v>
      </c>
      <c r="O7" s="24"/>
      <c r="P7" s="28">
        <f t="shared" ref="P7:P70" si="1">IF(K7="No Policy",0,IF(K7="Informal Policy",0.25,IF(K7="Partial Written Policy",0.5,IF(K7="Written Policy",0.75,IF(K7="Approved Written Policy",1,"INVALID")))))</f>
        <v>0</v>
      </c>
      <c r="Q7" s="28">
        <f t="shared" ref="Q7:Q70" si="2">IF(L7="Not Implemented",0,IF(L7="Parts of Policy Implemented",0.25,IF(L7="Implemented on Some Systems",0.5,IF(L7="Implemented on Most Systems",0.75,IF(L7="Implemented on All Systems",1,"INVALID")))))</f>
        <v>0.5</v>
      </c>
      <c r="R7" s="28">
        <f t="shared" ref="R7:R70" si="3">IF(M7="Not Automated",0,IF(M7="Parts of Policy Automated",0.25,IF(M7="Automated on Some Systems",0.5,IF(M7="Automated on Most Systems",0.75,IF(M7="Automated on All Systems",1,"INVALID")))))</f>
        <v>0.5</v>
      </c>
      <c r="S7" s="28">
        <f t="shared" ref="S7:S70" si="4">IF(N7="Not Reported",0,IF(N7="Parts of Policy Reported",0.25,IF(N7="Reported on Some Systems",0.5,IF(N7="Reported on Most Systems",0.75,IF(N7="Reported on All Systems",1,"INVALID")))))</f>
        <v>0</v>
      </c>
      <c r="T7" s="177"/>
      <c r="U7" s="168"/>
      <c r="V7" s="14" t="s">
        <v>285</v>
      </c>
      <c r="W7" s="14"/>
      <c r="X7" s="15">
        <f>AVERAGE(Q6:Q10)</f>
        <v>0.6</v>
      </c>
      <c r="Y7" s="15">
        <f t="shared" si="0"/>
        <v>0.4</v>
      </c>
    </row>
    <row r="8" spans="1:33" ht="43.2" x14ac:dyDescent="0.3">
      <c r="A8" s="173"/>
      <c r="B8" s="170"/>
      <c r="C8" s="162"/>
      <c r="D8" s="24">
        <v>1.3</v>
      </c>
      <c r="E8" s="25" t="s">
        <v>48</v>
      </c>
      <c r="F8" s="162"/>
      <c r="G8" s="25" t="s">
        <v>141</v>
      </c>
      <c r="H8" s="25" t="s">
        <v>140</v>
      </c>
      <c r="I8" s="83" t="s">
        <v>313</v>
      </c>
      <c r="J8" s="9" t="s">
        <v>289</v>
      </c>
      <c r="K8" s="24" t="s">
        <v>253</v>
      </c>
      <c r="L8" s="24" t="s">
        <v>262</v>
      </c>
      <c r="M8" s="24" t="s">
        <v>268</v>
      </c>
      <c r="N8" s="24" t="s">
        <v>271</v>
      </c>
      <c r="O8" s="24"/>
      <c r="P8" s="28">
        <f t="shared" si="1"/>
        <v>0</v>
      </c>
      <c r="Q8" s="28">
        <f t="shared" si="2"/>
        <v>0.75</v>
      </c>
      <c r="R8" s="28">
        <f t="shared" si="3"/>
        <v>0.75</v>
      </c>
      <c r="S8" s="28">
        <f t="shared" si="4"/>
        <v>0</v>
      </c>
      <c r="T8" s="177"/>
      <c r="U8" s="168"/>
      <c r="V8" s="14" t="s">
        <v>286</v>
      </c>
      <c r="W8" s="14"/>
      <c r="X8" s="15">
        <f>AVERAGE(R6:R10)</f>
        <v>0.55000000000000004</v>
      </c>
      <c r="Y8" s="15">
        <f t="shared" si="0"/>
        <v>0.44999999999999996</v>
      </c>
    </row>
    <row r="9" spans="1:33" ht="115.2" x14ac:dyDescent="0.3">
      <c r="A9" s="173"/>
      <c r="B9" s="170"/>
      <c r="C9" s="162"/>
      <c r="D9" s="24">
        <v>1.4</v>
      </c>
      <c r="E9" s="25" t="s">
        <v>49</v>
      </c>
      <c r="F9" s="162"/>
      <c r="G9" s="25" t="s">
        <v>143</v>
      </c>
      <c r="H9" s="41" t="s">
        <v>142</v>
      </c>
      <c r="I9" s="83" t="s">
        <v>312</v>
      </c>
      <c r="J9" s="9" t="s">
        <v>290</v>
      </c>
      <c r="K9" s="24" t="s">
        <v>253</v>
      </c>
      <c r="L9" s="24" t="s">
        <v>262</v>
      </c>
      <c r="M9" s="24" t="s">
        <v>267</v>
      </c>
      <c r="N9" s="24" t="s">
        <v>271</v>
      </c>
      <c r="O9" s="24"/>
      <c r="P9" s="28">
        <f t="shared" si="1"/>
        <v>0</v>
      </c>
      <c r="Q9" s="28">
        <f t="shared" si="2"/>
        <v>0.75</v>
      </c>
      <c r="R9" s="28">
        <f t="shared" si="3"/>
        <v>0.5</v>
      </c>
      <c r="S9" s="28">
        <f t="shared" si="4"/>
        <v>0</v>
      </c>
      <c r="T9" s="177"/>
      <c r="U9" s="168"/>
      <c r="V9" s="14" t="s">
        <v>287</v>
      </c>
      <c r="W9" s="14"/>
      <c r="X9" s="15">
        <f>AVERAGE(S6:S10)</f>
        <v>0</v>
      </c>
      <c r="Y9" s="15">
        <f t="shared" si="0"/>
        <v>1</v>
      </c>
    </row>
    <row r="10" spans="1:33" ht="115.2" x14ac:dyDescent="0.3">
      <c r="A10" s="173"/>
      <c r="B10" s="170"/>
      <c r="C10" s="163"/>
      <c r="D10" s="17">
        <v>1.5</v>
      </c>
      <c r="E10" s="29" t="s">
        <v>50</v>
      </c>
      <c r="F10" s="163"/>
      <c r="G10" s="29" t="s">
        <v>143</v>
      </c>
      <c r="H10" s="43" t="s">
        <v>142</v>
      </c>
      <c r="I10" s="84" t="s">
        <v>316</v>
      </c>
      <c r="J10" s="31" t="s">
        <v>289</v>
      </c>
      <c r="K10" s="17" t="s">
        <v>253</v>
      </c>
      <c r="L10" s="17" t="s">
        <v>261</v>
      </c>
      <c r="M10" s="17" t="s">
        <v>267</v>
      </c>
      <c r="N10" s="17" t="s">
        <v>271</v>
      </c>
      <c r="O10" s="17"/>
      <c r="P10" s="32">
        <f t="shared" si="1"/>
        <v>0</v>
      </c>
      <c r="Q10" s="32">
        <f t="shared" si="2"/>
        <v>0.5</v>
      </c>
      <c r="R10" s="32">
        <f t="shared" si="3"/>
        <v>0.5</v>
      </c>
      <c r="S10" s="32">
        <f t="shared" si="4"/>
        <v>0</v>
      </c>
      <c r="T10" s="177"/>
      <c r="U10" s="171"/>
      <c r="V10" s="18" t="s">
        <v>288</v>
      </c>
      <c r="W10" s="19"/>
      <c r="X10" s="20">
        <f>AVERAGE(X6:X9)</f>
        <v>0.28749999999999998</v>
      </c>
      <c r="Y10" s="20">
        <f t="shared" si="0"/>
        <v>0.71250000000000002</v>
      </c>
      <c r="Z10" s="17"/>
      <c r="AA10" s="17"/>
      <c r="AB10" s="17"/>
      <c r="AC10" s="17"/>
      <c r="AD10" s="17"/>
      <c r="AE10" s="17"/>
      <c r="AF10" s="17"/>
      <c r="AG10" s="17"/>
    </row>
    <row r="11" spans="1:33" ht="27" customHeight="1" x14ac:dyDescent="0.3">
      <c r="A11" s="173"/>
      <c r="B11" s="170" t="s">
        <v>20</v>
      </c>
      <c r="C11" s="161" t="s">
        <v>3</v>
      </c>
      <c r="D11" s="33">
        <v>6.4</v>
      </c>
      <c r="E11" s="33" t="s">
        <v>53</v>
      </c>
      <c r="F11" s="161" t="s">
        <v>52</v>
      </c>
      <c r="G11" s="35" t="s">
        <v>57</v>
      </c>
      <c r="H11" s="36" t="s">
        <v>144</v>
      </c>
      <c r="I11" s="37" t="s">
        <v>334</v>
      </c>
      <c r="J11" s="37"/>
      <c r="K11" s="33" t="s">
        <v>257</v>
      </c>
      <c r="L11" s="33" t="s">
        <v>260</v>
      </c>
      <c r="M11" s="45" t="s">
        <v>280</v>
      </c>
      <c r="N11" s="45" t="s">
        <v>280</v>
      </c>
      <c r="O11" s="33"/>
      <c r="P11" s="38">
        <f t="shared" si="1"/>
        <v>1</v>
      </c>
      <c r="Q11" s="38">
        <f t="shared" si="2"/>
        <v>0.25</v>
      </c>
      <c r="R11" s="38" t="str">
        <f t="shared" si="3"/>
        <v>INVALID</v>
      </c>
      <c r="S11" s="38" t="str">
        <f t="shared" si="4"/>
        <v>INVALID</v>
      </c>
      <c r="T11" s="177" t="s">
        <v>20</v>
      </c>
      <c r="U11" s="180" t="s">
        <v>3</v>
      </c>
      <c r="V11" s="14" t="s">
        <v>284</v>
      </c>
      <c r="X11" s="15">
        <f>AVERAGE(P11:P14)</f>
        <v>0.5</v>
      </c>
      <c r="Y11" s="15">
        <f t="shared" si="0"/>
        <v>0.5</v>
      </c>
    </row>
    <row r="12" spans="1:33" ht="72" customHeight="1" x14ac:dyDescent="0.3">
      <c r="A12" s="173"/>
      <c r="B12" s="170"/>
      <c r="C12" s="162"/>
      <c r="D12" s="24">
        <v>6.5</v>
      </c>
      <c r="E12" s="25" t="s">
        <v>54</v>
      </c>
      <c r="F12" s="162"/>
      <c r="G12" s="25" t="s">
        <v>146</v>
      </c>
      <c r="H12" s="27" t="s">
        <v>145</v>
      </c>
      <c r="I12" s="9" t="s">
        <v>291</v>
      </c>
      <c r="J12" s="9" t="s">
        <v>292</v>
      </c>
      <c r="K12" s="24" t="s">
        <v>253</v>
      </c>
      <c r="L12" s="24" t="s">
        <v>262</v>
      </c>
      <c r="M12" s="24" t="s">
        <v>268</v>
      </c>
      <c r="N12" s="24" t="s">
        <v>273</v>
      </c>
      <c r="O12" s="24"/>
      <c r="P12" s="28">
        <f t="shared" si="1"/>
        <v>0</v>
      </c>
      <c r="Q12" s="28">
        <f t="shared" si="2"/>
        <v>0.75</v>
      </c>
      <c r="R12" s="28">
        <f t="shared" si="3"/>
        <v>0.75</v>
      </c>
      <c r="S12" s="28">
        <f t="shared" si="4"/>
        <v>0.5</v>
      </c>
      <c r="T12" s="177"/>
      <c r="U12" s="181"/>
      <c r="V12" s="14" t="s">
        <v>285</v>
      </c>
      <c r="W12" s="14"/>
      <c r="X12" s="15">
        <f>AVERAGE(Q11:Q14)</f>
        <v>0.625</v>
      </c>
      <c r="Y12" s="15">
        <f t="shared" si="0"/>
        <v>0.375</v>
      </c>
    </row>
    <row r="13" spans="1:33" ht="100.8" x14ac:dyDescent="0.3">
      <c r="A13" s="173"/>
      <c r="B13" s="170"/>
      <c r="C13" s="162"/>
      <c r="D13" s="24">
        <v>6.6</v>
      </c>
      <c r="E13" s="25" t="s">
        <v>55</v>
      </c>
      <c r="F13" s="162"/>
      <c r="G13" s="25" t="s">
        <v>146</v>
      </c>
      <c r="H13" s="27" t="s">
        <v>145</v>
      </c>
      <c r="I13" s="9" t="s">
        <v>291</v>
      </c>
      <c r="J13" s="9" t="s">
        <v>292</v>
      </c>
      <c r="K13" s="24"/>
      <c r="L13" s="24" t="s">
        <v>262</v>
      </c>
      <c r="M13" s="24" t="s">
        <v>268</v>
      </c>
      <c r="N13" s="24" t="s">
        <v>273</v>
      </c>
      <c r="O13" s="24"/>
      <c r="P13" s="28" t="str">
        <f t="shared" si="1"/>
        <v>INVALID</v>
      </c>
      <c r="Q13" s="28">
        <f t="shared" si="2"/>
        <v>0.75</v>
      </c>
      <c r="R13" s="28">
        <f t="shared" si="3"/>
        <v>0.75</v>
      </c>
      <c r="S13" s="28">
        <f t="shared" si="4"/>
        <v>0.5</v>
      </c>
      <c r="T13" s="177"/>
      <c r="U13" s="181"/>
      <c r="V13" s="14" t="s">
        <v>286</v>
      </c>
      <c r="W13" s="14"/>
      <c r="X13" s="15">
        <f>AVERAGE(R11:R14)</f>
        <v>0.75</v>
      </c>
      <c r="Y13" s="15">
        <f t="shared" si="0"/>
        <v>0.25</v>
      </c>
      <c r="AC13" s="14" t="s">
        <v>288</v>
      </c>
      <c r="AD13" s="14"/>
      <c r="AE13" s="15">
        <f>AVERAGE(X11:X14)</f>
        <v>0.59375</v>
      </c>
      <c r="AF13" s="15">
        <f>1-AE13</f>
        <v>0.40625</v>
      </c>
    </row>
    <row r="14" spans="1:33" ht="100.8" x14ac:dyDescent="0.3">
      <c r="A14" s="173"/>
      <c r="B14" s="170"/>
      <c r="C14" s="163"/>
      <c r="D14" s="17">
        <v>6.8</v>
      </c>
      <c r="E14" s="29" t="s">
        <v>56</v>
      </c>
      <c r="F14" s="163"/>
      <c r="G14" s="17" t="s">
        <v>146</v>
      </c>
      <c r="H14" s="30" t="s">
        <v>145</v>
      </c>
      <c r="I14" s="31" t="s">
        <v>291</v>
      </c>
      <c r="J14" s="31" t="s">
        <v>292</v>
      </c>
      <c r="K14" s="17"/>
      <c r="L14" s="17" t="s">
        <v>262</v>
      </c>
      <c r="M14" s="17" t="s">
        <v>268</v>
      </c>
      <c r="N14" s="17" t="s">
        <v>273</v>
      </c>
      <c r="O14" s="17"/>
      <c r="P14" s="32" t="str">
        <f t="shared" si="1"/>
        <v>INVALID</v>
      </c>
      <c r="Q14" s="32">
        <f t="shared" si="2"/>
        <v>0.75</v>
      </c>
      <c r="R14" s="32">
        <f t="shared" si="3"/>
        <v>0.75</v>
      </c>
      <c r="S14" s="32">
        <f t="shared" si="4"/>
        <v>0.5</v>
      </c>
      <c r="T14" s="177"/>
      <c r="U14" s="182"/>
      <c r="V14" s="18" t="s">
        <v>287</v>
      </c>
      <c r="W14" s="19"/>
      <c r="X14" s="20">
        <f>AVERAGE(S11:S14)</f>
        <v>0.5</v>
      </c>
      <c r="Y14" s="20">
        <f t="shared" si="0"/>
        <v>0.5</v>
      </c>
      <c r="Z14" s="17"/>
      <c r="AA14" s="17"/>
      <c r="AB14" s="17"/>
      <c r="AC14" s="17"/>
      <c r="AD14" s="17"/>
      <c r="AE14" s="17"/>
      <c r="AF14" s="17"/>
      <c r="AG14" s="17"/>
    </row>
    <row r="15" spans="1:33" ht="144" x14ac:dyDescent="0.3">
      <c r="A15" s="173"/>
      <c r="B15" s="170" t="s">
        <v>21</v>
      </c>
      <c r="C15" s="171" t="s">
        <v>4</v>
      </c>
      <c r="D15" s="24">
        <v>8.1</v>
      </c>
      <c r="E15" s="25" t="s">
        <v>58</v>
      </c>
      <c r="F15" s="171" t="s">
        <v>52</v>
      </c>
      <c r="G15" s="26" t="s">
        <v>152</v>
      </c>
      <c r="H15" s="27" t="s">
        <v>147</v>
      </c>
      <c r="I15" s="23" t="s">
        <v>308</v>
      </c>
      <c r="J15" s="23" t="s">
        <v>292</v>
      </c>
      <c r="K15" s="24"/>
      <c r="L15" s="24" t="s">
        <v>262</v>
      </c>
      <c r="M15" s="24" t="s">
        <v>268</v>
      </c>
      <c r="N15" s="24" t="s">
        <v>274</v>
      </c>
      <c r="O15" s="24"/>
      <c r="P15" s="28" t="str">
        <f t="shared" si="1"/>
        <v>INVALID</v>
      </c>
      <c r="Q15" s="28">
        <f t="shared" si="2"/>
        <v>0.75</v>
      </c>
      <c r="R15" s="28">
        <f t="shared" si="3"/>
        <v>0.75</v>
      </c>
      <c r="S15" s="28">
        <f t="shared" si="4"/>
        <v>0.75</v>
      </c>
      <c r="T15" s="177" t="s">
        <v>21</v>
      </c>
      <c r="U15" s="178" t="s">
        <v>4</v>
      </c>
      <c r="V15" s="14" t="s">
        <v>284</v>
      </c>
      <c r="X15" s="15" t="e">
        <f>AVERAGE(P15:P19)</f>
        <v>#DIV/0!</v>
      </c>
      <c r="Y15" s="15" t="e">
        <f t="shared" si="0"/>
        <v>#DIV/0!</v>
      </c>
    </row>
    <row r="16" spans="1:33" ht="230.4" x14ac:dyDescent="0.3">
      <c r="A16" s="173"/>
      <c r="B16" s="170"/>
      <c r="C16" s="162"/>
      <c r="D16" s="24">
        <v>8.1999999999999993</v>
      </c>
      <c r="E16" s="25" t="s">
        <v>59</v>
      </c>
      <c r="F16" s="162"/>
      <c r="G16" s="25" t="s">
        <v>150</v>
      </c>
      <c r="H16" s="27" t="s">
        <v>148</v>
      </c>
      <c r="I16" s="9" t="s">
        <v>293</v>
      </c>
      <c r="J16" s="9" t="s">
        <v>292</v>
      </c>
      <c r="K16" s="24"/>
      <c r="L16" s="24" t="s">
        <v>261</v>
      </c>
      <c r="M16" s="24" t="s">
        <v>267</v>
      </c>
      <c r="N16" s="24" t="s">
        <v>271</v>
      </c>
      <c r="O16" s="24"/>
      <c r="P16" s="28" t="str">
        <f t="shared" si="1"/>
        <v>INVALID</v>
      </c>
      <c r="Q16" s="28">
        <f t="shared" si="2"/>
        <v>0.5</v>
      </c>
      <c r="R16" s="28">
        <f t="shared" si="3"/>
        <v>0.5</v>
      </c>
      <c r="S16" s="28">
        <f t="shared" si="4"/>
        <v>0</v>
      </c>
      <c r="T16" s="177"/>
      <c r="U16" s="168"/>
      <c r="V16" s="14" t="s">
        <v>285</v>
      </c>
      <c r="W16" s="14"/>
      <c r="X16" s="15">
        <f>AVERAGE(Q15:Q19)</f>
        <v>0.65</v>
      </c>
      <c r="Y16" s="15">
        <f t="shared" si="0"/>
        <v>0.35</v>
      </c>
    </row>
    <row r="17" spans="1:33" ht="216" x14ac:dyDescent="0.3">
      <c r="A17" s="173"/>
      <c r="B17" s="170"/>
      <c r="C17" s="162"/>
      <c r="D17" s="24">
        <v>8.4</v>
      </c>
      <c r="E17" s="25" t="s">
        <v>60</v>
      </c>
      <c r="F17" s="162"/>
      <c r="G17" s="25" t="s">
        <v>151</v>
      </c>
      <c r="H17" s="27" t="s">
        <v>149</v>
      </c>
      <c r="I17" s="9" t="s">
        <v>294</v>
      </c>
      <c r="J17" s="9" t="s">
        <v>292</v>
      </c>
      <c r="K17" s="24"/>
      <c r="L17" s="24" t="s">
        <v>262</v>
      </c>
      <c r="M17" s="24" t="s">
        <v>268</v>
      </c>
      <c r="N17" s="24" t="s">
        <v>271</v>
      </c>
      <c r="O17" s="24"/>
      <c r="P17" s="28" t="str">
        <f t="shared" si="1"/>
        <v>INVALID</v>
      </c>
      <c r="Q17" s="28">
        <f t="shared" si="2"/>
        <v>0.75</v>
      </c>
      <c r="R17" s="28">
        <f t="shared" si="3"/>
        <v>0.75</v>
      </c>
      <c r="S17" s="28">
        <f t="shared" si="4"/>
        <v>0</v>
      </c>
      <c r="T17" s="177"/>
      <c r="U17" s="168"/>
      <c r="V17" s="14" t="s">
        <v>286</v>
      </c>
      <c r="W17" s="14"/>
      <c r="X17" s="15">
        <f>AVERAGE(R15:R19)</f>
        <v>0.65</v>
      </c>
      <c r="Y17" s="15">
        <f t="shared" si="0"/>
        <v>0.35</v>
      </c>
    </row>
    <row r="18" spans="1:33" ht="216" x14ac:dyDescent="0.3">
      <c r="A18" s="173"/>
      <c r="B18" s="170"/>
      <c r="C18" s="162"/>
      <c r="D18" s="24">
        <v>8.5</v>
      </c>
      <c r="E18" s="25" t="s">
        <v>61</v>
      </c>
      <c r="F18" s="162"/>
      <c r="G18" s="25" t="s">
        <v>151</v>
      </c>
      <c r="H18" s="27" t="s">
        <v>149</v>
      </c>
      <c r="I18" s="9" t="s">
        <v>294</v>
      </c>
      <c r="J18" s="9" t="s">
        <v>292</v>
      </c>
      <c r="K18" s="24"/>
      <c r="L18" s="24" t="s">
        <v>262</v>
      </c>
      <c r="M18" s="24" t="s">
        <v>268</v>
      </c>
      <c r="N18" s="24" t="s">
        <v>271</v>
      </c>
      <c r="O18" s="24"/>
      <c r="P18" s="28" t="str">
        <f t="shared" si="1"/>
        <v>INVALID</v>
      </c>
      <c r="Q18" s="28">
        <f t="shared" si="2"/>
        <v>0.75</v>
      </c>
      <c r="R18" s="28">
        <f t="shared" si="3"/>
        <v>0.75</v>
      </c>
      <c r="S18" s="28">
        <f t="shared" si="4"/>
        <v>0</v>
      </c>
      <c r="T18" s="177"/>
      <c r="U18" s="168"/>
      <c r="V18" s="14" t="s">
        <v>287</v>
      </c>
      <c r="W18" s="14"/>
      <c r="X18" s="15">
        <f>AVERAGE(S15:S19)</f>
        <v>0.15</v>
      </c>
      <c r="Y18" s="15">
        <f t="shared" si="0"/>
        <v>0.85</v>
      </c>
    </row>
    <row r="19" spans="1:33" ht="230.4" x14ac:dyDescent="0.3">
      <c r="A19" s="173"/>
      <c r="B19" s="170"/>
      <c r="C19" s="163"/>
      <c r="D19" s="17">
        <v>8.6</v>
      </c>
      <c r="E19" s="29" t="s">
        <v>62</v>
      </c>
      <c r="F19" s="163"/>
      <c r="G19" s="29" t="s">
        <v>150</v>
      </c>
      <c r="H19" s="30" t="s">
        <v>148</v>
      </c>
      <c r="I19" s="31" t="s">
        <v>294</v>
      </c>
      <c r="J19" s="31" t="s">
        <v>292</v>
      </c>
      <c r="K19" s="17"/>
      <c r="L19" s="17" t="s">
        <v>261</v>
      </c>
      <c r="M19" s="17" t="s">
        <v>267</v>
      </c>
      <c r="N19" s="17" t="s">
        <v>271</v>
      </c>
      <c r="O19" s="17"/>
      <c r="P19" s="32" t="str">
        <f t="shared" si="1"/>
        <v>INVALID</v>
      </c>
      <c r="Q19" s="32">
        <f t="shared" si="2"/>
        <v>0.5</v>
      </c>
      <c r="R19" s="32">
        <f t="shared" si="3"/>
        <v>0.5</v>
      </c>
      <c r="S19" s="32">
        <f t="shared" si="4"/>
        <v>0</v>
      </c>
      <c r="T19" s="177"/>
      <c r="U19" s="171"/>
      <c r="V19" s="18" t="s">
        <v>288</v>
      </c>
      <c r="W19" s="19"/>
      <c r="X19" s="20" t="e">
        <f>AVERAGE(X15:X18)</f>
        <v>#DIV/0!</v>
      </c>
      <c r="Y19" s="20" t="e">
        <f t="shared" si="0"/>
        <v>#DIV/0!</v>
      </c>
    </row>
    <row r="20" spans="1:33" ht="45" customHeight="1" x14ac:dyDescent="0.3">
      <c r="A20" s="173"/>
      <c r="B20" s="170" t="s">
        <v>22</v>
      </c>
      <c r="C20" s="161" t="s">
        <v>5</v>
      </c>
      <c r="D20" s="33">
        <v>14.3</v>
      </c>
      <c r="E20" s="34" t="s">
        <v>64</v>
      </c>
      <c r="F20" s="161" t="s">
        <v>63</v>
      </c>
      <c r="G20" s="35" t="s">
        <v>162</v>
      </c>
      <c r="H20" s="36" t="s">
        <v>154</v>
      </c>
      <c r="I20" s="37" t="s">
        <v>295</v>
      </c>
      <c r="J20" s="37" t="s">
        <v>296</v>
      </c>
      <c r="K20" s="33"/>
      <c r="L20" s="33" t="s">
        <v>263</v>
      </c>
      <c r="M20" s="33" t="s">
        <v>269</v>
      </c>
      <c r="N20" s="33"/>
      <c r="O20" s="33"/>
      <c r="P20" s="38" t="str">
        <f t="shared" si="1"/>
        <v>INVALID</v>
      </c>
      <c r="Q20" s="38">
        <f t="shared" si="2"/>
        <v>1</v>
      </c>
      <c r="R20" s="38">
        <f t="shared" si="3"/>
        <v>1</v>
      </c>
      <c r="S20" s="38" t="str">
        <f t="shared" si="4"/>
        <v>INVALID</v>
      </c>
      <c r="T20" s="177" t="s">
        <v>22</v>
      </c>
      <c r="U20" s="178" t="s">
        <v>5</v>
      </c>
      <c r="V20" s="14" t="s">
        <v>284</v>
      </c>
      <c r="X20" s="15" t="e">
        <f>AVERAGE(P20:P24)</f>
        <v>#DIV/0!</v>
      </c>
      <c r="Y20" s="15" t="e">
        <f t="shared" si="0"/>
        <v>#DIV/0!</v>
      </c>
    </row>
    <row r="21" spans="1:33" ht="43.2" customHeight="1" x14ac:dyDescent="0.3">
      <c r="A21" s="173"/>
      <c r="B21" s="170"/>
      <c r="C21" s="162"/>
      <c r="D21" s="24">
        <v>14.4</v>
      </c>
      <c r="E21" s="25" t="s">
        <v>65</v>
      </c>
      <c r="F21" s="162"/>
      <c r="G21" s="25" t="s">
        <v>161</v>
      </c>
      <c r="H21" s="27" t="s">
        <v>153</v>
      </c>
      <c r="I21" s="9"/>
      <c r="J21" s="9"/>
      <c r="K21" s="24"/>
      <c r="L21" s="24" t="s">
        <v>262</v>
      </c>
      <c r="M21" s="24" t="s">
        <v>265</v>
      </c>
      <c r="N21" s="24"/>
      <c r="O21" s="24"/>
      <c r="P21" s="28" t="str">
        <f t="shared" si="1"/>
        <v>INVALID</v>
      </c>
      <c r="Q21" s="28">
        <f t="shared" si="2"/>
        <v>0.75</v>
      </c>
      <c r="R21" s="28">
        <f t="shared" si="3"/>
        <v>0</v>
      </c>
      <c r="S21" s="28" t="str">
        <f t="shared" si="4"/>
        <v>INVALID</v>
      </c>
      <c r="T21" s="177"/>
      <c r="U21" s="168"/>
      <c r="V21" s="14" t="s">
        <v>285</v>
      </c>
      <c r="W21" s="14"/>
      <c r="X21" s="15">
        <f>AVERAGE(Q20:Q24)</f>
        <v>0.8</v>
      </c>
      <c r="Y21" s="15">
        <f t="shared" si="0"/>
        <v>0.19999999999999996</v>
      </c>
    </row>
    <row r="22" spans="1:33" ht="57.6" x14ac:dyDescent="0.3">
      <c r="A22" s="173"/>
      <c r="B22" s="170"/>
      <c r="C22" s="162"/>
      <c r="D22" s="24">
        <v>14.6</v>
      </c>
      <c r="E22" s="25" t="s">
        <v>66</v>
      </c>
      <c r="F22" s="162"/>
      <c r="G22" s="25" t="s">
        <v>160</v>
      </c>
      <c r="H22" s="27" t="s">
        <v>155</v>
      </c>
      <c r="I22" s="9"/>
      <c r="J22" s="9"/>
      <c r="K22" s="24"/>
      <c r="L22" s="24" t="s">
        <v>262</v>
      </c>
      <c r="M22" s="24" t="s">
        <v>265</v>
      </c>
      <c r="N22" s="24"/>
      <c r="O22" s="24"/>
      <c r="P22" s="28" t="str">
        <f t="shared" si="1"/>
        <v>INVALID</v>
      </c>
      <c r="Q22" s="28">
        <f t="shared" si="2"/>
        <v>0.75</v>
      </c>
      <c r="R22" s="28">
        <f t="shared" si="3"/>
        <v>0</v>
      </c>
      <c r="S22" s="28" t="str">
        <f t="shared" si="4"/>
        <v>INVALID</v>
      </c>
      <c r="T22" s="177"/>
      <c r="U22" s="168"/>
      <c r="V22" s="14" t="s">
        <v>286</v>
      </c>
      <c r="W22" s="14"/>
      <c r="X22" s="15">
        <f>AVERAGE(R20:R24)</f>
        <v>0.2</v>
      </c>
      <c r="Y22" s="15">
        <f t="shared" si="0"/>
        <v>0.8</v>
      </c>
    </row>
    <row r="23" spans="1:33" ht="86.4" x14ac:dyDescent="0.3">
      <c r="A23" s="173"/>
      <c r="B23" s="170"/>
      <c r="C23" s="162"/>
      <c r="D23" s="24">
        <v>14.8</v>
      </c>
      <c r="E23" s="25" t="s">
        <v>67</v>
      </c>
      <c r="F23" s="162"/>
      <c r="G23" s="24" t="s">
        <v>159</v>
      </c>
      <c r="H23" s="27" t="s">
        <v>157</v>
      </c>
      <c r="I23" s="9"/>
      <c r="J23" s="9"/>
      <c r="K23" s="24"/>
      <c r="L23" s="24" t="s">
        <v>262</v>
      </c>
      <c r="M23" s="24" t="s">
        <v>265</v>
      </c>
      <c r="N23" s="24"/>
      <c r="O23" s="24"/>
      <c r="P23" s="28" t="str">
        <f t="shared" si="1"/>
        <v>INVALID</v>
      </c>
      <c r="Q23" s="28">
        <f t="shared" si="2"/>
        <v>0.75</v>
      </c>
      <c r="R23" s="28">
        <f t="shared" si="3"/>
        <v>0</v>
      </c>
      <c r="S23" s="28" t="str">
        <f t="shared" si="4"/>
        <v>INVALID</v>
      </c>
      <c r="T23" s="177"/>
      <c r="U23" s="168"/>
      <c r="V23" s="14" t="s">
        <v>287</v>
      </c>
      <c r="W23" s="14"/>
      <c r="X23" s="15" t="e">
        <f>AVERAGE(S20:S24)</f>
        <v>#DIV/0!</v>
      </c>
      <c r="Y23" s="15" t="e">
        <f t="shared" si="0"/>
        <v>#DIV/0!</v>
      </c>
    </row>
    <row r="24" spans="1:33" ht="28.8" x14ac:dyDescent="0.3">
      <c r="A24" s="173"/>
      <c r="B24" s="170"/>
      <c r="C24" s="163"/>
      <c r="D24" s="17">
        <v>14.9</v>
      </c>
      <c r="E24" s="29" t="s">
        <v>68</v>
      </c>
      <c r="F24" s="163"/>
      <c r="G24" s="17" t="s">
        <v>158</v>
      </c>
      <c r="H24" s="30" t="s">
        <v>156</v>
      </c>
      <c r="I24" s="31" t="s">
        <v>335</v>
      </c>
      <c r="J24" s="31"/>
      <c r="K24" s="17"/>
      <c r="L24" s="17" t="s">
        <v>262</v>
      </c>
      <c r="M24" s="17" t="s">
        <v>265</v>
      </c>
      <c r="N24" s="17"/>
      <c r="O24" s="17"/>
      <c r="P24" s="32" t="str">
        <f t="shared" si="1"/>
        <v>INVALID</v>
      </c>
      <c r="Q24" s="32">
        <f t="shared" si="2"/>
        <v>0.75</v>
      </c>
      <c r="R24" s="32">
        <f t="shared" si="3"/>
        <v>0</v>
      </c>
      <c r="S24" s="32" t="str">
        <f t="shared" si="4"/>
        <v>INVALID</v>
      </c>
      <c r="T24" s="177"/>
      <c r="U24" s="171"/>
      <c r="V24" s="18" t="s">
        <v>288</v>
      </c>
      <c r="W24" s="19"/>
      <c r="X24" s="20" t="e">
        <f>AVERAGE(X20:X23)</f>
        <v>#DIV/0!</v>
      </c>
      <c r="Y24" s="20" t="e">
        <f t="shared" si="0"/>
        <v>#DIV/0!</v>
      </c>
    </row>
    <row r="25" spans="1:33" ht="45" customHeight="1" x14ac:dyDescent="0.3">
      <c r="A25" s="174" t="s">
        <v>8</v>
      </c>
      <c r="B25" s="170" t="s">
        <v>23</v>
      </c>
      <c r="C25" s="161" t="s">
        <v>7</v>
      </c>
      <c r="D25" s="33">
        <v>3.1</v>
      </c>
      <c r="E25" s="34" t="s">
        <v>69</v>
      </c>
      <c r="F25" s="161" t="s">
        <v>71</v>
      </c>
      <c r="G25" s="39" t="s">
        <v>165</v>
      </c>
      <c r="H25" s="36" t="s">
        <v>163</v>
      </c>
      <c r="I25" s="37" t="s">
        <v>297</v>
      </c>
      <c r="J25" s="37" t="s">
        <v>292</v>
      </c>
      <c r="K25" s="33"/>
      <c r="L25" s="33" t="s">
        <v>261</v>
      </c>
      <c r="M25" s="33" t="s">
        <v>267</v>
      </c>
      <c r="N25" s="33" t="s">
        <v>271</v>
      </c>
      <c r="O25" s="33"/>
      <c r="P25" s="38" t="str">
        <f t="shared" si="1"/>
        <v>INVALID</v>
      </c>
      <c r="Q25" s="38">
        <f t="shared" si="2"/>
        <v>0.5</v>
      </c>
      <c r="R25" s="38">
        <f t="shared" si="3"/>
        <v>0.5</v>
      </c>
      <c r="S25" s="38">
        <f t="shared" si="4"/>
        <v>0</v>
      </c>
      <c r="T25" s="177" t="s">
        <v>23</v>
      </c>
      <c r="U25" s="178" t="s">
        <v>7</v>
      </c>
      <c r="V25" s="70" t="s">
        <v>284</v>
      </c>
      <c r="W25" s="24"/>
      <c r="X25" s="71" t="e">
        <f>AVERAGE(P25:P26)</f>
        <v>#DIV/0!</v>
      </c>
      <c r="Y25" s="71" t="e">
        <f t="shared" si="0"/>
        <v>#DIV/0!</v>
      </c>
    </row>
    <row r="26" spans="1:33" ht="34.5" customHeight="1" x14ac:dyDescent="0.3">
      <c r="A26" s="174"/>
      <c r="B26" s="170"/>
      <c r="C26" s="163"/>
      <c r="D26" s="17">
        <v>3.7</v>
      </c>
      <c r="E26" s="29" t="s">
        <v>70</v>
      </c>
      <c r="F26" s="163"/>
      <c r="G26" s="29" t="s">
        <v>165</v>
      </c>
      <c r="H26" s="30" t="s">
        <v>164</v>
      </c>
      <c r="I26" s="31"/>
      <c r="J26" s="31"/>
      <c r="K26" s="17"/>
      <c r="L26" s="17" t="s">
        <v>260</v>
      </c>
      <c r="M26" s="17" t="s">
        <v>265</v>
      </c>
      <c r="N26" s="17"/>
      <c r="O26" s="17"/>
      <c r="P26" s="32" t="str">
        <f t="shared" si="1"/>
        <v>INVALID</v>
      </c>
      <c r="Q26" s="32">
        <f t="shared" si="2"/>
        <v>0.25</v>
      </c>
      <c r="R26" s="32">
        <f t="shared" si="3"/>
        <v>0</v>
      </c>
      <c r="S26" s="32" t="str">
        <f t="shared" si="4"/>
        <v>INVALID</v>
      </c>
      <c r="T26" s="177"/>
      <c r="U26" s="171"/>
      <c r="V26" s="19" t="s">
        <v>285</v>
      </c>
      <c r="W26" s="19"/>
      <c r="X26" s="20">
        <f>AVERAGE(Q25:Q26)</f>
        <v>0.375</v>
      </c>
      <c r="Y26" s="20">
        <f t="shared" si="0"/>
        <v>0.625</v>
      </c>
    </row>
    <row r="27" spans="1:33" ht="34.5" customHeight="1" x14ac:dyDescent="0.3">
      <c r="A27" s="174"/>
      <c r="B27" s="170" t="s">
        <v>24</v>
      </c>
      <c r="C27" s="161" t="s">
        <v>9</v>
      </c>
      <c r="D27" s="33">
        <v>12.8</v>
      </c>
      <c r="E27" s="40" t="s">
        <v>73</v>
      </c>
      <c r="F27" s="161" t="s">
        <v>72</v>
      </c>
      <c r="G27" s="35" t="s">
        <v>171</v>
      </c>
      <c r="H27" s="36" t="s">
        <v>166</v>
      </c>
      <c r="I27" s="37" t="s">
        <v>298</v>
      </c>
      <c r="J27" s="37" t="s">
        <v>296</v>
      </c>
      <c r="K27" s="33"/>
      <c r="L27" s="33" t="s">
        <v>263</v>
      </c>
      <c r="M27" s="33" t="s">
        <v>269</v>
      </c>
      <c r="N27" s="33"/>
      <c r="O27" s="33"/>
      <c r="P27" s="38" t="str">
        <f t="shared" si="1"/>
        <v>INVALID</v>
      </c>
      <c r="Q27" s="38">
        <f t="shared" si="2"/>
        <v>1</v>
      </c>
      <c r="R27" s="38">
        <f t="shared" si="3"/>
        <v>1</v>
      </c>
      <c r="S27" s="38" t="str">
        <f t="shared" si="4"/>
        <v>INVALID</v>
      </c>
      <c r="T27" s="72"/>
      <c r="U27" s="162" t="s">
        <v>9</v>
      </c>
      <c r="V27" s="70" t="s">
        <v>284</v>
      </c>
      <c r="W27" s="24"/>
      <c r="X27" s="71" t="e">
        <f>AVERAGE(P27:P30)</f>
        <v>#DIV/0!</v>
      </c>
      <c r="Y27" s="71" t="e">
        <f t="shared" si="0"/>
        <v>#DIV/0!</v>
      </c>
    </row>
    <row r="28" spans="1:33" ht="72" x14ac:dyDescent="0.3">
      <c r="A28" s="174"/>
      <c r="B28" s="170"/>
      <c r="C28" s="162"/>
      <c r="D28" s="89">
        <v>12.9</v>
      </c>
      <c r="E28" s="91" t="s">
        <v>74</v>
      </c>
      <c r="F28" s="162"/>
      <c r="G28" s="89" t="s">
        <v>170</v>
      </c>
      <c r="H28" s="90" t="s">
        <v>167</v>
      </c>
      <c r="I28" s="9" t="s">
        <v>344</v>
      </c>
      <c r="J28" s="9"/>
      <c r="K28" s="24"/>
      <c r="L28" s="24" t="s">
        <v>260</v>
      </c>
      <c r="M28" s="24" t="s">
        <v>265</v>
      </c>
      <c r="N28" s="24"/>
      <c r="O28" s="24"/>
      <c r="P28" s="28" t="str">
        <f t="shared" si="1"/>
        <v>INVALID</v>
      </c>
      <c r="Q28" s="28">
        <f t="shared" si="2"/>
        <v>0.25</v>
      </c>
      <c r="R28" s="28">
        <f t="shared" si="3"/>
        <v>0</v>
      </c>
      <c r="S28" s="28" t="str">
        <f t="shared" si="4"/>
        <v>INVALID</v>
      </c>
      <c r="T28" s="72" t="s">
        <v>24</v>
      </c>
      <c r="U28" s="162"/>
      <c r="V28" s="70" t="s">
        <v>285</v>
      </c>
      <c r="W28" s="70"/>
      <c r="X28" s="71">
        <f>AVERAGE(Q27:Q30)</f>
        <v>0.5625</v>
      </c>
      <c r="Y28" s="71">
        <f t="shared" si="0"/>
        <v>0.4375</v>
      </c>
    </row>
    <row r="29" spans="1:33" ht="72" x14ac:dyDescent="0.3">
      <c r="A29" s="174"/>
      <c r="B29" s="170"/>
      <c r="C29" s="162"/>
      <c r="D29" s="92" t="s">
        <v>77</v>
      </c>
      <c r="E29" s="91" t="s">
        <v>75</v>
      </c>
      <c r="F29" s="162"/>
      <c r="G29" s="89" t="s">
        <v>170</v>
      </c>
      <c r="H29" s="90" t="s">
        <v>167</v>
      </c>
      <c r="I29" s="9" t="s">
        <v>344</v>
      </c>
      <c r="J29" s="9"/>
      <c r="K29" s="24"/>
      <c r="L29" s="24" t="s">
        <v>260</v>
      </c>
      <c r="M29" s="24" t="s">
        <v>265</v>
      </c>
      <c r="N29" s="24"/>
      <c r="O29" s="24"/>
      <c r="P29" s="28" t="str">
        <f t="shared" si="1"/>
        <v>INVALID</v>
      </c>
      <c r="Q29" s="28">
        <f t="shared" si="2"/>
        <v>0.25</v>
      </c>
      <c r="R29" s="28">
        <f t="shared" si="3"/>
        <v>0</v>
      </c>
      <c r="S29" s="28" t="str">
        <f t="shared" si="4"/>
        <v>INVALID</v>
      </c>
      <c r="T29" s="72"/>
      <c r="U29" s="162"/>
      <c r="V29" s="70" t="s">
        <v>286</v>
      </c>
      <c r="W29" s="70"/>
      <c r="X29" s="71">
        <f>AVERAGE(R27:R30)</f>
        <v>0.4375</v>
      </c>
      <c r="Y29" s="71">
        <f t="shared" si="0"/>
        <v>0.5625</v>
      </c>
    </row>
    <row r="30" spans="1:33" ht="43.2" x14ac:dyDescent="0.3">
      <c r="A30" s="174"/>
      <c r="B30" s="170"/>
      <c r="C30" s="163"/>
      <c r="D30" s="17">
        <v>12.11</v>
      </c>
      <c r="E30" s="43" t="s">
        <v>76</v>
      </c>
      <c r="F30" s="163"/>
      <c r="G30" s="17" t="s">
        <v>169</v>
      </c>
      <c r="H30" s="30" t="s">
        <v>168</v>
      </c>
      <c r="I30" s="31" t="s">
        <v>300</v>
      </c>
      <c r="J30" s="31" t="s">
        <v>292</v>
      </c>
      <c r="K30" s="17"/>
      <c r="L30" s="17" t="s">
        <v>262</v>
      </c>
      <c r="M30" s="17" t="s">
        <v>268</v>
      </c>
      <c r="N30" s="17" t="s">
        <v>271</v>
      </c>
      <c r="O30" s="17"/>
      <c r="P30" s="32" t="str">
        <f t="shared" si="1"/>
        <v>INVALID</v>
      </c>
      <c r="Q30" s="32">
        <f t="shared" si="2"/>
        <v>0.75</v>
      </c>
      <c r="R30" s="32">
        <f t="shared" si="3"/>
        <v>0.75</v>
      </c>
      <c r="S30" s="32">
        <f t="shared" si="4"/>
        <v>0</v>
      </c>
      <c r="T30" s="72"/>
      <c r="U30" s="162"/>
      <c r="V30" s="18" t="s">
        <v>287</v>
      </c>
      <c r="W30" s="19"/>
      <c r="X30" s="20">
        <f>AVERAGE(S27:S30)</f>
        <v>0</v>
      </c>
      <c r="Y30" s="20">
        <f t="shared" si="0"/>
        <v>1</v>
      </c>
      <c r="Z30" s="17"/>
      <c r="AA30" s="17"/>
      <c r="AB30" s="17"/>
      <c r="AC30" s="19" t="s">
        <v>288</v>
      </c>
      <c r="AD30" s="19"/>
      <c r="AE30" s="20" t="e">
        <f>AVERAGE(X27:X30)</f>
        <v>#DIV/0!</v>
      </c>
      <c r="AF30" s="20" t="e">
        <f>1-AE30</f>
        <v>#DIV/0!</v>
      </c>
      <c r="AG30" s="17"/>
    </row>
    <row r="31" spans="1:33" ht="43.2" x14ac:dyDescent="0.3">
      <c r="A31" s="174"/>
      <c r="B31" s="81"/>
      <c r="C31" s="167" t="s">
        <v>10</v>
      </c>
      <c r="D31" s="108">
        <v>13.1</v>
      </c>
      <c r="E31" s="109" t="s">
        <v>176</v>
      </c>
      <c r="F31" s="161" t="s">
        <v>78</v>
      </c>
      <c r="G31" s="108" t="s">
        <v>180</v>
      </c>
      <c r="H31" s="107" t="s">
        <v>172</v>
      </c>
      <c r="I31" s="37" t="s">
        <v>336</v>
      </c>
      <c r="J31" s="37"/>
      <c r="K31" s="33"/>
      <c r="L31" s="33" t="s">
        <v>260</v>
      </c>
      <c r="M31" s="45" t="s">
        <v>280</v>
      </c>
      <c r="N31" s="33"/>
      <c r="O31" s="33"/>
      <c r="P31" s="38" t="str">
        <f t="shared" si="1"/>
        <v>INVALID</v>
      </c>
      <c r="Q31" s="38">
        <f t="shared" si="2"/>
        <v>0.25</v>
      </c>
      <c r="R31" s="38" t="str">
        <f t="shared" si="3"/>
        <v>INVALID</v>
      </c>
      <c r="S31" s="38" t="str">
        <f t="shared" si="4"/>
        <v>INVALID</v>
      </c>
      <c r="T31" s="177" t="s">
        <v>25</v>
      </c>
      <c r="U31" s="178" t="s">
        <v>10</v>
      </c>
      <c r="V31" s="14" t="s">
        <v>284</v>
      </c>
      <c r="X31" s="15" t="e">
        <f>AVERAGE(P31:P36)</f>
        <v>#DIV/0!</v>
      </c>
      <c r="Y31" s="15" t="e">
        <f t="shared" si="0"/>
        <v>#DIV/0!</v>
      </c>
    </row>
    <row r="32" spans="1:33" ht="75" customHeight="1" x14ac:dyDescent="0.3">
      <c r="A32" s="174"/>
      <c r="B32" s="170" t="s">
        <v>25</v>
      </c>
      <c r="C32" s="168"/>
      <c r="D32" s="24">
        <v>13.3</v>
      </c>
      <c r="E32" s="46" t="s">
        <v>79</v>
      </c>
      <c r="F32" s="162"/>
      <c r="G32" s="26" t="s">
        <v>179</v>
      </c>
      <c r="H32" s="27" t="s">
        <v>173</v>
      </c>
      <c r="I32" s="9"/>
      <c r="J32" s="9"/>
      <c r="K32" s="24"/>
      <c r="L32" s="24" t="s">
        <v>259</v>
      </c>
      <c r="M32" s="47" t="s">
        <v>280</v>
      </c>
      <c r="N32" s="24"/>
      <c r="O32" s="24"/>
      <c r="P32" s="28" t="str">
        <f t="shared" si="1"/>
        <v>INVALID</v>
      </c>
      <c r="Q32" s="28">
        <f t="shared" si="2"/>
        <v>0</v>
      </c>
      <c r="R32" s="28" t="str">
        <f t="shared" si="3"/>
        <v>INVALID</v>
      </c>
      <c r="S32" s="28" t="str">
        <f t="shared" si="4"/>
        <v>INVALID</v>
      </c>
      <c r="T32" s="177"/>
      <c r="U32" s="168"/>
      <c r="V32" s="14" t="s">
        <v>285</v>
      </c>
      <c r="W32" s="14"/>
      <c r="X32" s="15">
        <f>AVERAGE(Q31:Q36)</f>
        <v>0.33333333333333331</v>
      </c>
      <c r="Y32" s="15">
        <f t="shared" si="0"/>
        <v>0.66666666666666674</v>
      </c>
    </row>
    <row r="33" spans="1:33" ht="43.2" x14ac:dyDescent="0.3">
      <c r="A33" s="174"/>
      <c r="B33" s="170"/>
      <c r="C33" s="168"/>
      <c r="D33" s="24">
        <v>13.6</v>
      </c>
      <c r="E33" s="48" t="s">
        <v>80</v>
      </c>
      <c r="F33" s="162"/>
      <c r="G33" s="24" t="s">
        <v>178</v>
      </c>
      <c r="H33" s="27" t="s">
        <v>174</v>
      </c>
      <c r="I33" s="9" t="s">
        <v>309</v>
      </c>
      <c r="J33" s="9" t="s">
        <v>292</v>
      </c>
      <c r="K33" s="24"/>
      <c r="L33" s="24" t="s">
        <v>262</v>
      </c>
      <c r="M33" s="24" t="s">
        <v>268</v>
      </c>
      <c r="N33" s="24" t="s">
        <v>271</v>
      </c>
      <c r="O33" s="24"/>
      <c r="P33" s="28" t="str">
        <f t="shared" si="1"/>
        <v>INVALID</v>
      </c>
      <c r="Q33" s="28">
        <f t="shared" si="2"/>
        <v>0.75</v>
      </c>
      <c r="R33" s="28">
        <f t="shared" si="3"/>
        <v>0.75</v>
      </c>
      <c r="S33" s="28">
        <f t="shared" si="4"/>
        <v>0</v>
      </c>
      <c r="T33" s="177"/>
      <c r="U33" s="168"/>
      <c r="V33" s="14" t="s">
        <v>286</v>
      </c>
      <c r="W33" s="14"/>
      <c r="X33" s="15">
        <f>AVERAGE(R31:R36)</f>
        <v>0.1875</v>
      </c>
      <c r="Y33" s="15">
        <f t="shared" si="0"/>
        <v>0.8125</v>
      </c>
    </row>
    <row r="34" spans="1:33" ht="115.2" x14ac:dyDescent="0.3">
      <c r="A34" s="174"/>
      <c r="B34" s="170"/>
      <c r="C34" s="168"/>
      <c r="D34" s="24">
        <v>13.7</v>
      </c>
      <c r="E34" s="48" t="s">
        <v>81</v>
      </c>
      <c r="F34" s="162"/>
      <c r="G34" s="25" t="s">
        <v>177</v>
      </c>
      <c r="H34" s="27" t="s">
        <v>175</v>
      </c>
      <c r="I34" s="9" t="s">
        <v>337</v>
      </c>
      <c r="J34" s="9"/>
      <c r="K34" s="24"/>
      <c r="L34" s="24" t="s">
        <v>261</v>
      </c>
      <c r="M34" s="24" t="s">
        <v>265</v>
      </c>
      <c r="N34" s="24"/>
      <c r="O34" s="24"/>
      <c r="P34" s="28" t="str">
        <f t="shared" si="1"/>
        <v>INVALID</v>
      </c>
      <c r="Q34" s="28">
        <f t="shared" si="2"/>
        <v>0.5</v>
      </c>
      <c r="R34" s="28">
        <f t="shared" si="3"/>
        <v>0</v>
      </c>
      <c r="S34" s="28" t="str">
        <f t="shared" si="4"/>
        <v>INVALID</v>
      </c>
      <c r="T34" s="177"/>
      <c r="U34" s="168"/>
      <c r="V34" s="14" t="s">
        <v>287</v>
      </c>
      <c r="W34" s="14"/>
      <c r="X34" s="15">
        <f>AVERAGE(S31:S36)</f>
        <v>0</v>
      </c>
      <c r="Y34" s="15">
        <f t="shared" si="0"/>
        <v>1</v>
      </c>
    </row>
    <row r="35" spans="1:33" ht="115.2" x14ac:dyDescent="0.3">
      <c r="A35" s="174"/>
      <c r="B35" s="170"/>
      <c r="C35" s="168"/>
      <c r="D35" s="24">
        <v>13.8</v>
      </c>
      <c r="E35" s="48" t="s">
        <v>82</v>
      </c>
      <c r="F35" s="162"/>
      <c r="G35" s="25" t="s">
        <v>177</v>
      </c>
      <c r="H35" s="27" t="s">
        <v>175</v>
      </c>
      <c r="I35" s="9"/>
      <c r="J35" s="9"/>
      <c r="K35" s="24"/>
      <c r="L35" s="24" t="s">
        <v>260</v>
      </c>
      <c r="M35" s="24" t="s">
        <v>265</v>
      </c>
      <c r="N35" s="24"/>
      <c r="O35" s="24"/>
      <c r="P35" s="28" t="str">
        <f t="shared" si="1"/>
        <v>INVALID</v>
      </c>
      <c r="Q35" s="28">
        <f t="shared" si="2"/>
        <v>0.25</v>
      </c>
      <c r="R35" s="28">
        <f t="shared" si="3"/>
        <v>0</v>
      </c>
      <c r="S35" s="28" t="str">
        <f t="shared" si="4"/>
        <v>INVALID</v>
      </c>
      <c r="T35" s="177"/>
      <c r="U35" s="168"/>
      <c r="V35" s="14" t="s">
        <v>288</v>
      </c>
      <c r="W35" s="14"/>
      <c r="X35" s="15" t="e">
        <f>AVERAGE(X31:X34)</f>
        <v>#DIV/0!</v>
      </c>
      <c r="Y35" s="15" t="e">
        <f t="shared" si="0"/>
        <v>#DIV/0!</v>
      </c>
    </row>
    <row r="36" spans="1:33" ht="86.4" x14ac:dyDescent="0.3">
      <c r="A36" s="174"/>
      <c r="B36" s="170"/>
      <c r="C36" s="169"/>
      <c r="D36" s="17">
        <v>13.9</v>
      </c>
      <c r="E36" s="43" t="s">
        <v>83</v>
      </c>
      <c r="F36" s="163"/>
      <c r="G36" s="17" t="s">
        <v>159</v>
      </c>
      <c r="H36" s="30" t="s">
        <v>157</v>
      </c>
      <c r="I36" s="31"/>
      <c r="J36" s="31"/>
      <c r="K36" s="17"/>
      <c r="L36" s="17" t="s">
        <v>260</v>
      </c>
      <c r="M36" s="17" t="s">
        <v>265</v>
      </c>
      <c r="N36" s="17"/>
      <c r="O36" s="17"/>
      <c r="P36" s="32" t="str">
        <f t="shared" si="1"/>
        <v>INVALID</v>
      </c>
      <c r="Q36" s="32">
        <f t="shared" si="2"/>
        <v>0.25</v>
      </c>
      <c r="R36" s="32">
        <f t="shared" si="3"/>
        <v>0</v>
      </c>
      <c r="S36" s="32" t="str">
        <f t="shared" si="4"/>
        <v>INVALID</v>
      </c>
      <c r="T36" s="177"/>
      <c r="U36" s="168"/>
      <c r="V36" s="16"/>
      <c r="W36" s="17"/>
      <c r="X36" s="17"/>
      <c r="Y36" s="17"/>
    </row>
    <row r="37" spans="1:33" ht="129" customHeight="1" x14ac:dyDescent="0.3">
      <c r="A37" s="175" t="s">
        <v>12</v>
      </c>
      <c r="B37" s="81" t="s">
        <v>26</v>
      </c>
      <c r="C37" s="49" t="s">
        <v>11</v>
      </c>
      <c r="D37" s="22"/>
      <c r="E37" s="50" t="s">
        <v>84</v>
      </c>
      <c r="F37" s="51"/>
      <c r="G37" s="52"/>
      <c r="H37" s="53"/>
      <c r="I37" s="54"/>
      <c r="J37" s="54"/>
      <c r="K37" s="22"/>
      <c r="L37" s="22"/>
      <c r="M37" s="22"/>
      <c r="N37" s="22"/>
      <c r="O37" s="22"/>
      <c r="P37" s="55" t="str">
        <f t="shared" si="1"/>
        <v>INVALID</v>
      </c>
      <c r="Q37" s="55" t="str">
        <f t="shared" si="2"/>
        <v>INVALID</v>
      </c>
      <c r="R37" s="55" t="str">
        <f t="shared" si="3"/>
        <v>INVALID</v>
      </c>
      <c r="S37" s="55" t="str">
        <f t="shared" si="4"/>
        <v>INVALID</v>
      </c>
      <c r="T37" s="81" t="s">
        <v>26</v>
      </c>
      <c r="U37" s="73" t="s">
        <v>11</v>
      </c>
      <c r="V37" s="17"/>
      <c r="W37" s="17"/>
      <c r="X37" s="17"/>
      <c r="Y37" s="17"/>
    </row>
    <row r="38" spans="1:33" ht="76.5" customHeight="1" x14ac:dyDescent="0.3">
      <c r="A38" s="175"/>
      <c r="B38" s="170" t="s">
        <v>27</v>
      </c>
      <c r="C38" s="161" t="s">
        <v>13</v>
      </c>
      <c r="D38" s="33">
        <v>5.4</v>
      </c>
      <c r="E38" s="56" t="s">
        <v>85</v>
      </c>
      <c r="F38" s="161" t="s">
        <v>87</v>
      </c>
      <c r="G38" s="39" t="s">
        <v>184</v>
      </c>
      <c r="H38" s="36" t="s">
        <v>181</v>
      </c>
      <c r="I38" s="37" t="s">
        <v>301</v>
      </c>
      <c r="J38" s="37" t="s">
        <v>292</v>
      </c>
      <c r="K38" s="33"/>
      <c r="L38" s="33" t="s">
        <v>260</v>
      </c>
      <c r="M38" s="33" t="s">
        <v>266</v>
      </c>
      <c r="N38" s="33" t="s">
        <v>271</v>
      </c>
      <c r="O38" s="33"/>
      <c r="P38" s="38" t="str">
        <f t="shared" si="1"/>
        <v>INVALID</v>
      </c>
      <c r="Q38" s="38">
        <f t="shared" si="2"/>
        <v>0.25</v>
      </c>
      <c r="R38" s="38">
        <f t="shared" si="3"/>
        <v>0.25</v>
      </c>
      <c r="S38" s="38">
        <f t="shared" si="4"/>
        <v>0</v>
      </c>
      <c r="T38" s="177" t="s">
        <v>27</v>
      </c>
      <c r="U38" s="171" t="s">
        <v>13</v>
      </c>
      <c r="V38" s="70" t="s">
        <v>284</v>
      </c>
      <c r="W38" s="24"/>
      <c r="X38" s="71" t="e">
        <f>AVERAGE(P38:P39)</f>
        <v>#DIV/0!</v>
      </c>
      <c r="Y38" s="71" t="e">
        <f t="shared" ref="Y38:Y48" si="5">1-X38</f>
        <v>#DIV/0!</v>
      </c>
      <c r="Z38" s="24"/>
      <c r="AA38" s="24"/>
      <c r="AB38" s="24"/>
      <c r="AC38" s="24"/>
      <c r="AD38" s="24"/>
      <c r="AE38" s="24"/>
      <c r="AF38" s="24"/>
    </row>
    <row r="39" spans="1:33" ht="87.75" customHeight="1" x14ac:dyDescent="0.3">
      <c r="A39" s="175"/>
      <c r="B39" s="170"/>
      <c r="C39" s="163"/>
      <c r="D39" s="17">
        <v>5.5</v>
      </c>
      <c r="E39" s="57" t="s">
        <v>86</v>
      </c>
      <c r="F39" s="163"/>
      <c r="G39" s="58" t="s">
        <v>183</v>
      </c>
      <c r="H39" s="30" t="s">
        <v>182</v>
      </c>
      <c r="I39" s="31" t="s">
        <v>302</v>
      </c>
      <c r="J39" s="31" t="s">
        <v>292</v>
      </c>
      <c r="K39" s="17"/>
      <c r="L39" s="17" t="s">
        <v>260</v>
      </c>
      <c r="M39" s="17" t="s">
        <v>266</v>
      </c>
      <c r="N39" s="17" t="s">
        <v>271</v>
      </c>
      <c r="O39" s="17"/>
      <c r="P39" s="32" t="str">
        <f t="shared" si="1"/>
        <v>INVALID</v>
      </c>
      <c r="Q39" s="32">
        <f t="shared" si="2"/>
        <v>0.25</v>
      </c>
      <c r="R39" s="32">
        <f t="shared" si="3"/>
        <v>0.25</v>
      </c>
      <c r="S39" s="32">
        <f t="shared" si="4"/>
        <v>0</v>
      </c>
      <c r="T39" s="177"/>
      <c r="U39" s="162"/>
      <c r="V39" s="19" t="s">
        <v>285</v>
      </c>
      <c r="W39" s="19"/>
      <c r="X39" s="20">
        <f>AVERAGE(Q38:Q39)</f>
        <v>0.25</v>
      </c>
      <c r="Y39" s="20">
        <f t="shared" si="5"/>
        <v>0.75</v>
      </c>
      <c r="Z39" s="17"/>
      <c r="AA39" s="17"/>
      <c r="AB39" s="17"/>
      <c r="AC39" s="17"/>
      <c r="AD39" s="17"/>
      <c r="AE39" s="17"/>
      <c r="AF39" s="17"/>
    </row>
    <row r="40" spans="1:33" ht="33" customHeight="1" x14ac:dyDescent="0.3">
      <c r="A40" s="175"/>
      <c r="B40" s="170" t="s">
        <v>28</v>
      </c>
      <c r="C40" s="161" t="s">
        <v>14</v>
      </c>
      <c r="D40" s="33">
        <v>9.1</v>
      </c>
      <c r="E40" s="56" t="s">
        <v>88</v>
      </c>
      <c r="F40" s="161" t="s">
        <v>92</v>
      </c>
      <c r="G40" s="39" t="s">
        <v>188</v>
      </c>
      <c r="H40" s="36" t="s">
        <v>185</v>
      </c>
      <c r="I40" s="37" t="s">
        <v>303</v>
      </c>
      <c r="J40" s="37" t="s">
        <v>290</v>
      </c>
      <c r="K40" s="33"/>
      <c r="L40" s="33" t="s">
        <v>261</v>
      </c>
      <c r="M40" s="33" t="s">
        <v>267</v>
      </c>
      <c r="N40" s="33"/>
      <c r="O40" s="33"/>
      <c r="P40" s="38" t="str">
        <f t="shared" si="1"/>
        <v>INVALID</v>
      </c>
      <c r="Q40" s="38">
        <f t="shared" si="2"/>
        <v>0.5</v>
      </c>
      <c r="R40" s="38">
        <f t="shared" si="3"/>
        <v>0.5</v>
      </c>
      <c r="S40" s="38" t="str">
        <f t="shared" si="4"/>
        <v>INVALID</v>
      </c>
      <c r="T40" s="177" t="s">
        <v>28</v>
      </c>
      <c r="U40" s="162" t="s">
        <v>14</v>
      </c>
      <c r="V40" s="70" t="s">
        <v>284</v>
      </c>
      <c r="W40" s="24"/>
      <c r="X40" s="71" t="e">
        <f>AVERAGE(P40:P43)</f>
        <v>#DIV/0!</v>
      </c>
      <c r="Y40" s="71" t="e">
        <f t="shared" si="5"/>
        <v>#DIV/0!</v>
      </c>
    </row>
    <row r="41" spans="1:33" ht="45" customHeight="1" x14ac:dyDescent="0.3">
      <c r="A41" s="175"/>
      <c r="B41" s="170"/>
      <c r="C41" s="162"/>
      <c r="D41" s="24">
        <v>9.1999999999999993</v>
      </c>
      <c r="E41" s="41" t="s">
        <v>89</v>
      </c>
      <c r="F41" s="162"/>
      <c r="G41" s="26" t="s">
        <v>188</v>
      </c>
      <c r="H41" s="27" t="s">
        <v>185</v>
      </c>
      <c r="I41" s="9" t="s">
        <v>304</v>
      </c>
      <c r="J41" s="9"/>
      <c r="K41" s="24"/>
      <c r="L41" s="24" t="s">
        <v>259</v>
      </c>
      <c r="M41" s="24" t="s">
        <v>265</v>
      </c>
      <c r="N41" s="24"/>
      <c r="O41" s="24"/>
      <c r="P41" s="28" t="str">
        <f t="shared" si="1"/>
        <v>INVALID</v>
      </c>
      <c r="Q41" s="28">
        <f t="shared" si="2"/>
        <v>0</v>
      </c>
      <c r="R41" s="28">
        <f t="shared" si="3"/>
        <v>0</v>
      </c>
      <c r="S41" s="28" t="str">
        <f t="shared" si="4"/>
        <v>INVALID</v>
      </c>
      <c r="T41" s="177"/>
      <c r="U41" s="162"/>
      <c r="V41" s="70" t="s">
        <v>285</v>
      </c>
      <c r="W41" s="70"/>
      <c r="X41" s="71">
        <f>AVERAGE(Q40:Q43)</f>
        <v>0.3125</v>
      </c>
      <c r="Y41" s="71">
        <f t="shared" si="5"/>
        <v>0.6875</v>
      </c>
    </row>
    <row r="42" spans="1:33" ht="47.25" customHeight="1" x14ac:dyDescent="0.3">
      <c r="A42" s="175"/>
      <c r="B42" s="170"/>
      <c r="C42" s="162"/>
      <c r="D42" s="24">
        <v>9.3000000000000007</v>
      </c>
      <c r="E42" s="41" t="s">
        <v>90</v>
      </c>
      <c r="F42" s="162"/>
      <c r="G42" s="26" t="s">
        <v>189</v>
      </c>
      <c r="H42" s="27" t="s">
        <v>186</v>
      </c>
      <c r="I42" s="9" t="s">
        <v>310</v>
      </c>
      <c r="J42" s="9" t="s">
        <v>292</v>
      </c>
      <c r="K42" s="24"/>
      <c r="L42" s="24" t="s">
        <v>261</v>
      </c>
      <c r="M42" s="24" t="s">
        <v>266</v>
      </c>
      <c r="N42" s="24" t="s">
        <v>271</v>
      </c>
      <c r="O42" s="24"/>
      <c r="P42" s="28" t="str">
        <f t="shared" si="1"/>
        <v>INVALID</v>
      </c>
      <c r="Q42" s="28">
        <f t="shared" si="2"/>
        <v>0.5</v>
      </c>
      <c r="R42" s="28">
        <f t="shared" si="3"/>
        <v>0.25</v>
      </c>
      <c r="S42" s="28">
        <f t="shared" si="4"/>
        <v>0</v>
      </c>
      <c r="T42" s="177"/>
      <c r="U42" s="162"/>
      <c r="V42" s="70" t="s">
        <v>286</v>
      </c>
      <c r="W42" s="70"/>
      <c r="X42" s="71">
        <f>AVERAGE(R40:R43)</f>
        <v>0.1875</v>
      </c>
      <c r="Y42" s="71">
        <f t="shared" si="5"/>
        <v>0.8125</v>
      </c>
    </row>
    <row r="43" spans="1:33" ht="54" customHeight="1" x14ac:dyDescent="0.3">
      <c r="A43" s="175"/>
      <c r="B43" s="170"/>
      <c r="C43" s="163"/>
      <c r="D43" s="17">
        <v>9.4</v>
      </c>
      <c r="E43" s="43" t="s">
        <v>91</v>
      </c>
      <c r="F43" s="163"/>
      <c r="G43" s="58" t="s">
        <v>190</v>
      </c>
      <c r="H43" s="30" t="s">
        <v>187</v>
      </c>
      <c r="I43" s="31" t="s">
        <v>338</v>
      </c>
      <c r="J43" s="31"/>
      <c r="K43" s="17"/>
      <c r="L43" s="17" t="s">
        <v>260</v>
      </c>
      <c r="M43" s="17" t="s">
        <v>265</v>
      </c>
      <c r="N43" s="17"/>
      <c r="O43" s="17"/>
      <c r="P43" s="32" t="str">
        <f t="shared" si="1"/>
        <v>INVALID</v>
      </c>
      <c r="Q43" s="32">
        <f t="shared" si="2"/>
        <v>0.25</v>
      </c>
      <c r="R43" s="32">
        <f t="shared" si="3"/>
        <v>0</v>
      </c>
      <c r="S43" s="32" t="str">
        <f t="shared" si="4"/>
        <v>INVALID</v>
      </c>
      <c r="T43" s="177"/>
      <c r="U43" s="162"/>
      <c r="V43" s="18" t="s">
        <v>287</v>
      </c>
      <c r="W43" s="19"/>
      <c r="X43" s="20">
        <f>AVERAGE(S40:S43)</f>
        <v>0</v>
      </c>
      <c r="Y43" s="20">
        <f t="shared" si="5"/>
        <v>1</v>
      </c>
      <c r="Z43" s="17"/>
      <c r="AA43" s="17"/>
      <c r="AB43" s="17"/>
      <c r="AC43" s="19" t="s">
        <v>288</v>
      </c>
      <c r="AD43" s="19"/>
      <c r="AE43" s="20" t="e">
        <f>AVERAGE(X40:X43)</f>
        <v>#DIV/0!</v>
      </c>
      <c r="AF43" s="20" t="e">
        <f>1-AE43</f>
        <v>#DIV/0!</v>
      </c>
      <c r="AG43" s="17"/>
    </row>
    <row r="44" spans="1:33" ht="30" customHeight="1" x14ac:dyDescent="0.3">
      <c r="A44" s="175"/>
      <c r="B44" s="170" t="s">
        <v>29</v>
      </c>
      <c r="C44" s="161" t="s">
        <v>15</v>
      </c>
      <c r="D44" s="33">
        <v>15.1</v>
      </c>
      <c r="E44" s="56" t="s">
        <v>93</v>
      </c>
      <c r="F44" s="161" t="s">
        <v>100</v>
      </c>
      <c r="G44" s="39" t="s">
        <v>143</v>
      </c>
      <c r="H44" s="34" t="s">
        <v>191</v>
      </c>
      <c r="I44" s="37" t="s">
        <v>295</v>
      </c>
      <c r="J44" s="37" t="s">
        <v>296</v>
      </c>
      <c r="K44" s="33"/>
      <c r="L44" s="33" t="s">
        <v>263</v>
      </c>
      <c r="M44" s="33" t="s">
        <v>267</v>
      </c>
      <c r="N44" s="33"/>
      <c r="O44" s="33"/>
      <c r="P44" s="38" t="str">
        <f t="shared" si="1"/>
        <v>INVALID</v>
      </c>
      <c r="Q44" s="38">
        <f t="shared" si="2"/>
        <v>1</v>
      </c>
      <c r="R44" s="38">
        <f t="shared" si="3"/>
        <v>0.5</v>
      </c>
      <c r="S44" s="38" t="str">
        <f t="shared" si="4"/>
        <v>INVALID</v>
      </c>
      <c r="T44" s="177" t="s">
        <v>29</v>
      </c>
      <c r="U44" s="162" t="s">
        <v>15</v>
      </c>
      <c r="V44" s="70" t="s">
        <v>284</v>
      </c>
      <c r="W44" s="24"/>
      <c r="X44" s="71" t="e">
        <f>AVERAGE(P44:P50)</f>
        <v>#DIV/0!</v>
      </c>
      <c r="Y44" s="71" t="e">
        <f t="shared" si="5"/>
        <v>#DIV/0!</v>
      </c>
    </row>
    <row r="45" spans="1:33" ht="100.8" x14ac:dyDescent="0.3">
      <c r="A45" s="175"/>
      <c r="B45" s="170"/>
      <c r="C45" s="162"/>
      <c r="D45" s="24">
        <v>15.2</v>
      </c>
      <c r="E45" s="41" t="s">
        <v>94</v>
      </c>
      <c r="F45" s="162"/>
      <c r="G45" s="26" t="s">
        <v>198</v>
      </c>
      <c r="H45" s="27" t="s">
        <v>192</v>
      </c>
      <c r="I45" s="9"/>
      <c r="J45" s="9"/>
      <c r="K45" s="24"/>
      <c r="L45" s="24" t="s">
        <v>261</v>
      </c>
      <c r="M45" s="24" t="s">
        <v>266</v>
      </c>
      <c r="N45" s="24"/>
      <c r="O45" s="24"/>
      <c r="P45" s="28" t="str">
        <f t="shared" si="1"/>
        <v>INVALID</v>
      </c>
      <c r="Q45" s="28">
        <f t="shared" si="2"/>
        <v>0.5</v>
      </c>
      <c r="R45" s="28">
        <f t="shared" si="3"/>
        <v>0.25</v>
      </c>
      <c r="S45" s="28" t="str">
        <f t="shared" si="4"/>
        <v>INVALID</v>
      </c>
      <c r="T45" s="177"/>
      <c r="U45" s="162"/>
      <c r="V45" s="70" t="s">
        <v>285</v>
      </c>
      <c r="W45" s="70"/>
      <c r="X45" s="71">
        <f>AVERAGE(Q44:Q50)</f>
        <v>0.42857142857142855</v>
      </c>
      <c r="Y45" s="71">
        <f t="shared" si="5"/>
        <v>0.5714285714285714</v>
      </c>
    </row>
    <row r="46" spans="1:33" ht="43.2" x14ac:dyDescent="0.3">
      <c r="A46" s="175"/>
      <c r="B46" s="170"/>
      <c r="C46" s="162"/>
      <c r="D46" s="24">
        <v>15.3</v>
      </c>
      <c r="E46" s="41" t="s">
        <v>95</v>
      </c>
      <c r="F46" s="162"/>
      <c r="G46" s="26" t="s">
        <v>198</v>
      </c>
      <c r="H46" s="27" t="s">
        <v>193</v>
      </c>
      <c r="I46" s="9"/>
      <c r="J46" s="9"/>
      <c r="K46" s="24"/>
      <c r="L46" s="24" t="s">
        <v>259</v>
      </c>
      <c r="M46" s="24" t="s">
        <v>265</v>
      </c>
      <c r="N46" s="24"/>
      <c r="O46" s="24"/>
      <c r="P46" s="28" t="str">
        <f t="shared" si="1"/>
        <v>INVALID</v>
      </c>
      <c r="Q46" s="28">
        <f t="shared" si="2"/>
        <v>0</v>
      </c>
      <c r="R46" s="28">
        <f t="shared" si="3"/>
        <v>0</v>
      </c>
      <c r="S46" s="28" t="str">
        <f t="shared" si="4"/>
        <v>INVALID</v>
      </c>
      <c r="T46" s="177"/>
      <c r="U46" s="162"/>
      <c r="V46" s="70" t="s">
        <v>286</v>
      </c>
      <c r="W46" s="70"/>
      <c r="X46" s="71">
        <f>AVERAGE(R44:R50)</f>
        <v>0.17857142857142858</v>
      </c>
      <c r="Y46" s="71">
        <f t="shared" si="5"/>
        <v>0.8214285714285714</v>
      </c>
    </row>
    <row r="47" spans="1:33" ht="28.8" x14ac:dyDescent="0.3">
      <c r="A47" s="175"/>
      <c r="B47" s="170"/>
      <c r="C47" s="162"/>
      <c r="D47" s="24">
        <v>15.6</v>
      </c>
      <c r="E47" s="41" t="s">
        <v>96</v>
      </c>
      <c r="F47" s="162"/>
      <c r="G47" s="26" t="s">
        <v>162</v>
      </c>
      <c r="H47" s="27" t="s">
        <v>154</v>
      </c>
      <c r="I47" s="9" t="s">
        <v>305</v>
      </c>
      <c r="J47" s="9"/>
      <c r="K47" s="24"/>
      <c r="L47" s="24" t="s">
        <v>261</v>
      </c>
      <c r="M47" s="24" t="s">
        <v>267</v>
      </c>
      <c r="N47" s="24"/>
      <c r="O47" s="24"/>
      <c r="P47" s="28" t="str">
        <f t="shared" si="1"/>
        <v>INVALID</v>
      </c>
      <c r="Q47" s="28">
        <f t="shared" si="2"/>
        <v>0.5</v>
      </c>
      <c r="R47" s="28">
        <f t="shared" si="3"/>
        <v>0.5</v>
      </c>
      <c r="S47" s="28" t="str">
        <f t="shared" si="4"/>
        <v>INVALID</v>
      </c>
      <c r="T47" s="177"/>
      <c r="U47" s="162"/>
      <c r="V47" s="70" t="s">
        <v>287</v>
      </c>
      <c r="W47" s="70"/>
      <c r="X47" s="71" t="e">
        <f>AVERAGE(S44:S50)</f>
        <v>#DIV/0!</v>
      </c>
      <c r="Y47" s="71" t="e">
        <f t="shared" si="5"/>
        <v>#DIV/0!</v>
      </c>
    </row>
    <row r="48" spans="1:33" ht="28.8" x14ac:dyDescent="0.3">
      <c r="A48" s="175"/>
      <c r="B48" s="170"/>
      <c r="C48" s="162"/>
      <c r="D48" s="24">
        <v>15.7</v>
      </c>
      <c r="E48" s="41" t="s">
        <v>97</v>
      </c>
      <c r="F48" s="162"/>
      <c r="G48" s="26" t="s">
        <v>197</v>
      </c>
      <c r="H48" s="27" t="s">
        <v>194</v>
      </c>
      <c r="I48" s="9"/>
      <c r="J48" s="9"/>
      <c r="K48" s="24"/>
      <c r="L48" s="24" t="s">
        <v>261</v>
      </c>
      <c r="M48" s="24" t="s">
        <v>265</v>
      </c>
      <c r="N48" s="24"/>
      <c r="O48" s="24"/>
      <c r="P48" s="28" t="str">
        <f t="shared" si="1"/>
        <v>INVALID</v>
      </c>
      <c r="Q48" s="28">
        <f t="shared" si="2"/>
        <v>0.5</v>
      </c>
      <c r="R48" s="28">
        <f t="shared" si="3"/>
        <v>0</v>
      </c>
      <c r="S48" s="28" t="str">
        <f t="shared" si="4"/>
        <v>INVALID</v>
      </c>
      <c r="T48" s="177"/>
      <c r="U48" s="162"/>
      <c r="V48" s="70" t="s">
        <v>288</v>
      </c>
      <c r="W48" s="70"/>
      <c r="X48" s="71" t="e">
        <f>AVERAGE(X44:X47)</f>
        <v>#DIV/0!</v>
      </c>
      <c r="Y48" s="71" t="e">
        <f t="shared" si="5"/>
        <v>#DIV/0!</v>
      </c>
    </row>
    <row r="49" spans="1:32" ht="43.2" x14ac:dyDescent="0.3">
      <c r="A49" s="175"/>
      <c r="B49" s="170"/>
      <c r="C49" s="162"/>
      <c r="D49" s="24">
        <v>15.8</v>
      </c>
      <c r="E49" s="41" t="s">
        <v>98</v>
      </c>
      <c r="F49" s="162"/>
      <c r="G49" s="26" t="s">
        <v>196</v>
      </c>
      <c r="H49" s="27" t="s">
        <v>194</v>
      </c>
      <c r="I49" s="9"/>
      <c r="J49" s="9"/>
      <c r="K49" s="24"/>
      <c r="L49" s="24" t="s">
        <v>261</v>
      </c>
      <c r="M49" s="24" t="s">
        <v>265</v>
      </c>
      <c r="N49" s="24"/>
      <c r="O49" s="24"/>
      <c r="P49" s="28" t="str">
        <f t="shared" si="1"/>
        <v>INVALID</v>
      </c>
      <c r="Q49" s="28">
        <f t="shared" si="2"/>
        <v>0.5</v>
      </c>
      <c r="R49" s="28">
        <f t="shared" si="3"/>
        <v>0</v>
      </c>
      <c r="S49" s="28" t="str">
        <f t="shared" si="4"/>
        <v>INVALID</v>
      </c>
      <c r="T49" s="177"/>
      <c r="U49" s="162"/>
      <c r="V49" s="24"/>
      <c r="W49" s="24"/>
      <c r="X49" s="24"/>
      <c r="Y49" s="24"/>
    </row>
    <row r="50" spans="1:32" ht="28.8" x14ac:dyDescent="0.3">
      <c r="A50" s="175"/>
      <c r="B50" s="170"/>
      <c r="C50" s="163"/>
      <c r="D50" s="17">
        <v>15.9</v>
      </c>
      <c r="E50" s="43" t="s">
        <v>99</v>
      </c>
      <c r="F50" s="163"/>
      <c r="G50" s="58" t="s">
        <v>162</v>
      </c>
      <c r="H50" s="30" t="s">
        <v>195</v>
      </c>
      <c r="I50" s="31" t="s">
        <v>339</v>
      </c>
      <c r="J50" s="31"/>
      <c r="K50" s="17"/>
      <c r="L50" s="17" t="s">
        <v>259</v>
      </c>
      <c r="M50" s="17" t="s">
        <v>265</v>
      </c>
      <c r="N50" s="17"/>
      <c r="O50" s="17"/>
      <c r="P50" s="32" t="str">
        <f t="shared" si="1"/>
        <v>INVALID</v>
      </c>
      <c r="Q50" s="32">
        <f t="shared" si="2"/>
        <v>0</v>
      </c>
      <c r="R50" s="32">
        <f t="shared" si="3"/>
        <v>0</v>
      </c>
      <c r="S50" s="32" t="str">
        <f t="shared" si="4"/>
        <v>INVALID</v>
      </c>
      <c r="T50" s="177"/>
      <c r="U50" s="163"/>
      <c r="V50" s="16"/>
      <c r="W50" s="17"/>
      <c r="X50" s="17"/>
      <c r="Y50" s="17"/>
    </row>
    <row r="51" spans="1:32" ht="28.8" x14ac:dyDescent="0.3">
      <c r="A51" s="175"/>
      <c r="B51" s="170" t="s">
        <v>30</v>
      </c>
      <c r="C51" s="161" t="s">
        <v>16</v>
      </c>
      <c r="D51" s="33">
        <v>16.2</v>
      </c>
      <c r="E51" s="44" t="s">
        <v>101</v>
      </c>
      <c r="F51" s="161" t="s">
        <v>107</v>
      </c>
      <c r="G51" s="39" t="s">
        <v>205</v>
      </c>
      <c r="H51" s="36" t="s">
        <v>199</v>
      </c>
      <c r="I51" s="37" t="s">
        <v>306</v>
      </c>
      <c r="J51" s="37"/>
      <c r="K51" s="33"/>
      <c r="L51" s="33" t="s">
        <v>261</v>
      </c>
      <c r="M51" s="33" t="s">
        <v>267</v>
      </c>
      <c r="N51" s="33"/>
      <c r="O51" s="33"/>
      <c r="P51" s="38" t="str">
        <f t="shared" si="1"/>
        <v>INVALID</v>
      </c>
      <c r="Q51" s="38">
        <f t="shared" si="2"/>
        <v>0.5</v>
      </c>
      <c r="R51" s="38">
        <f t="shared" si="3"/>
        <v>0.5</v>
      </c>
      <c r="S51" s="38" t="str">
        <f t="shared" si="4"/>
        <v>INVALID</v>
      </c>
      <c r="T51" s="177" t="s">
        <v>30</v>
      </c>
      <c r="U51" s="171" t="s">
        <v>16</v>
      </c>
    </row>
    <row r="52" spans="1:32" ht="28.95" customHeight="1" x14ac:dyDescent="0.3">
      <c r="A52" s="175"/>
      <c r="B52" s="170"/>
      <c r="C52" s="162"/>
      <c r="D52" s="24">
        <v>16.3</v>
      </c>
      <c r="E52" s="95" t="s">
        <v>102</v>
      </c>
      <c r="F52" s="162"/>
      <c r="G52" s="26" t="s">
        <v>205</v>
      </c>
      <c r="H52" s="94" t="s">
        <v>200</v>
      </c>
      <c r="I52" s="9"/>
      <c r="J52" s="9"/>
      <c r="K52" s="24"/>
      <c r="L52" s="24" t="s">
        <v>261</v>
      </c>
      <c r="M52" s="24" t="s">
        <v>265</v>
      </c>
      <c r="N52" s="24"/>
      <c r="O52" s="24"/>
      <c r="P52" s="28" t="str">
        <f t="shared" si="1"/>
        <v>INVALID</v>
      </c>
      <c r="Q52" s="28">
        <f t="shared" si="2"/>
        <v>0.5</v>
      </c>
      <c r="R52" s="28">
        <f t="shared" si="3"/>
        <v>0</v>
      </c>
      <c r="S52" s="28" t="str">
        <f t="shared" si="4"/>
        <v>INVALID</v>
      </c>
      <c r="T52" s="177"/>
      <c r="U52" s="162"/>
      <c r="V52" s="14" t="s">
        <v>284</v>
      </c>
      <c r="X52" s="15" t="e">
        <f>AVERAGE(P51:P56)</f>
        <v>#DIV/0!</v>
      </c>
      <c r="Y52" s="15" t="e">
        <f>1-X52</f>
        <v>#DIV/0!</v>
      </c>
    </row>
    <row r="53" spans="1:32" ht="28.8" x14ac:dyDescent="0.3">
      <c r="A53" s="175"/>
      <c r="B53" s="170"/>
      <c r="C53" s="162"/>
      <c r="D53" s="24">
        <v>16.5</v>
      </c>
      <c r="E53" s="59" t="s">
        <v>103</v>
      </c>
      <c r="F53" s="162"/>
      <c r="G53" s="26" t="s">
        <v>206</v>
      </c>
      <c r="H53" s="27" t="s">
        <v>201</v>
      </c>
      <c r="I53" s="9"/>
      <c r="J53" s="9"/>
      <c r="K53" s="24"/>
      <c r="L53" s="24" t="s">
        <v>262</v>
      </c>
      <c r="M53" s="24" t="s">
        <v>267</v>
      </c>
      <c r="N53" s="24"/>
      <c r="O53" s="24"/>
      <c r="P53" s="28" t="str">
        <f t="shared" si="1"/>
        <v>INVALID</v>
      </c>
      <c r="Q53" s="28">
        <f t="shared" si="2"/>
        <v>0.75</v>
      </c>
      <c r="R53" s="28">
        <f t="shared" si="3"/>
        <v>0.5</v>
      </c>
      <c r="S53" s="28" t="str">
        <f t="shared" si="4"/>
        <v>INVALID</v>
      </c>
      <c r="T53" s="177"/>
      <c r="U53" s="162"/>
      <c r="V53" s="14" t="s">
        <v>285</v>
      </c>
      <c r="W53" s="14"/>
      <c r="X53" s="15">
        <f>AVERAGE(Q51:Q56)</f>
        <v>0.70833333333333337</v>
      </c>
      <c r="Y53" s="15">
        <f>1-X53</f>
        <v>0.29166666666666663</v>
      </c>
    </row>
    <row r="54" spans="1:32" ht="60" customHeight="1" x14ac:dyDescent="0.3">
      <c r="A54" s="175"/>
      <c r="B54" s="170"/>
      <c r="C54" s="162"/>
      <c r="D54" s="24">
        <v>16.7</v>
      </c>
      <c r="E54" s="59" t="s">
        <v>104</v>
      </c>
      <c r="F54" s="162"/>
      <c r="G54" s="26" t="s">
        <v>207</v>
      </c>
      <c r="H54" s="27" t="s">
        <v>202</v>
      </c>
      <c r="I54" s="9"/>
      <c r="J54" s="9"/>
      <c r="K54" s="24"/>
      <c r="L54" s="24" t="s">
        <v>263</v>
      </c>
      <c r="M54" s="24" t="s">
        <v>269</v>
      </c>
      <c r="N54" s="24"/>
      <c r="O54" s="24"/>
      <c r="P54" s="28" t="str">
        <f t="shared" si="1"/>
        <v>INVALID</v>
      </c>
      <c r="Q54" s="28">
        <f t="shared" si="2"/>
        <v>1</v>
      </c>
      <c r="R54" s="28">
        <f t="shared" si="3"/>
        <v>1</v>
      </c>
      <c r="S54" s="28" t="str">
        <f t="shared" si="4"/>
        <v>INVALID</v>
      </c>
      <c r="T54" s="177"/>
      <c r="U54" s="162"/>
      <c r="V54" s="14" t="s">
        <v>286</v>
      </c>
      <c r="W54" s="14"/>
      <c r="X54" s="15">
        <f>AVERAGE(R51:R56)</f>
        <v>0.45833333333333331</v>
      </c>
      <c r="Y54" s="15">
        <f>1-X54</f>
        <v>0.54166666666666674</v>
      </c>
    </row>
    <row r="55" spans="1:32" ht="35.25" customHeight="1" x14ac:dyDescent="0.3">
      <c r="A55" s="175"/>
      <c r="B55" s="170"/>
      <c r="C55" s="162"/>
      <c r="D55" s="24">
        <v>16.11</v>
      </c>
      <c r="E55" s="59" t="s">
        <v>105</v>
      </c>
      <c r="F55" s="162"/>
      <c r="G55" s="26" t="s">
        <v>208</v>
      </c>
      <c r="H55" s="27" t="s">
        <v>203</v>
      </c>
      <c r="I55" s="9" t="s">
        <v>301</v>
      </c>
      <c r="J55" s="9" t="s">
        <v>292</v>
      </c>
      <c r="K55" s="24"/>
      <c r="L55" s="24" t="s">
        <v>262</v>
      </c>
      <c r="M55" s="24" t="s">
        <v>265</v>
      </c>
      <c r="N55" s="24" t="s">
        <v>271</v>
      </c>
      <c r="O55" s="24"/>
      <c r="P55" s="28" t="str">
        <f t="shared" si="1"/>
        <v>INVALID</v>
      </c>
      <c r="Q55" s="28">
        <f t="shared" si="2"/>
        <v>0.75</v>
      </c>
      <c r="R55" s="28">
        <f t="shared" si="3"/>
        <v>0</v>
      </c>
      <c r="S55" s="28">
        <f t="shared" si="4"/>
        <v>0</v>
      </c>
      <c r="T55" s="177"/>
      <c r="U55" s="162"/>
      <c r="V55" s="14" t="s">
        <v>287</v>
      </c>
      <c r="W55" s="14"/>
      <c r="X55" s="15">
        <f>AVERAGE(S51:S56)</f>
        <v>0</v>
      </c>
      <c r="Y55" s="15">
        <f>1-X55</f>
        <v>1</v>
      </c>
    </row>
    <row r="56" spans="1:32" ht="38.25" customHeight="1" x14ac:dyDescent="0.3">
      <c r="A56" s="175"/>
      <c r="B56" s="170"/>
      <c r="C56" s="163"/>
      <c r="D56" s="17">
        <v>16.12</v>
      </c>
      <c r="E56" s="57" t="s">
        <v>106</v>
      </c>
      <c r="F56" s="163"/>
      <c r="G56" s="58" t="s">
        <v>171</v>
      </c>
      <c r="H56" s="30" t="s">
        <v>204</v>
      </c>
      <c r="I56" s="31" t="s">
        <v>291</v>
      </c>
      <c r="J56" s="31" t="s">
        <v>292</v>
      </c>
      <c r="K56" s="17"/>
      <c r="L56" s="17" t="s">
        <v>262</v>
      </c>
      <c r="M56" s="17" t="s">
        <v>268</v>
      </c>
      <c r="N56" s="17" t="s">
        <v>271</v>
      </c>
      <c r="O56" s="17"/>
      <c r="P56" s="32" t="str">
        <f t="shared" si="1"/>
        <v>INVALID</v>
      </c>
      <c r="Q56" s="32">
        <f t="shared" si="2"/>
        <v>0.75</v>
      </c>
      <c r="R56" s="32">
        <f t="shared" si="3"/>
        <v>0.75</v>
      </c>
      <c r="S56" s="32">
        <f t="shared" si="4"/>
        <v>0</v>
      </c>
      <c r="T56" s="177"/>
      <c r="U56" s="162"/>
      <c r="V56" s="18" t="s">
        <v>288</v>
      </c>
      <c r="W56" s="19"/>
      <c r="X56" s="20" t="e">
        <f>AVERAGE(X52:X55)</f>
        <v>#DIV/0!</v>
      </c>
      <c r="Y56" s="20" t="e">
        <f>1-X56</f>
        <v>#DIV/0!</v>
      </c>
    </row>
    <row r="57" spans="1:32" ht="111.75" customHeight="1" x14ac:dyDescent="0.3">
      <c r="A57" s="176" t="s">
        <v>18</v>
      </c>
      <c r="B57" s="81" t="s">
        <v>31</v>
      </c>
      <c r="C57" s="60" t="s">
        <v>17</v>
      </c>
      <c r="D57" s="22"/>
      <c r="E57" s="61" t="s">
        <v>108</v>
      </c>
      <c r="F57" s="51"/>
      <c r="G57" s="52"/>
      <c r="H57" s="53"/>
      <c r="I57" s="54"/>
      <c r="J57" s="54"/>
      <c r="K57" s="22"/>
      <c r="L57" s="22" t="s">
        <v>263</v>
      </c>
      <c r="M57" s="22" t="s">
        <v>269</v>
      </c>
      <c r="N57" s="22"/>
      <c r="O57" s="22"/>
      <c r="P57" s="55" t="str">
        <f t="shared" si="1"/>
        <v>INVALID</v>
      </c>
      <c r="Q57" s="55">
        <f t="shared" si="2"/>
        <v>1</v>
      </c>
      <c r="R57" s="55">
        <f t="shared" si="3"/>
        <v>1</v>
      </c>
      <c r="S57" s="55" t="str">
        <f t="shared" si="4"/>
        <v>INVALID</v>
      </c>
      <c r="T57" s="81" t="s">
        <v>31</v>
      </c>
      <c r="U57" s="80" t="s">
        <v>17</v>
      </c>
      <c r="V57" s="77" t="s">
        <v>285</v>
      </c>
      <c r="W57" s="78"/>
      <c r="X57" s="79">
        <f>AVERAGE(Q57:Q57)</f>
        <v>1</v>
      </c>
      <c r="Y57" s="79">
        <f t="shared" ref="Y57:Y77" si="6">1-X57</f>
        <v>0</v>
      </c>
      <c r="Z57" s="24"/>
      <c r="AA57" s="24"/>
      <c r="AB57" s="24"/>
      <c r="AC57" s="24"/>
      <c r="AD57" s="24"/>
      <c r="AE57" s="24"/>
      <c r="AF57" s="24"/>
    </row>
    <row r="58" spans="1:32" ht="49.5" customHeight="1" x14ac:dyDescent="0.3">
      <c r="A58" s="176"/>
      <c r="B58" s="170" t="s">
        <v>32</v>
      </c>
      <c r="C58" s="161" t="s">
        <v>33</v>
      </c>
      <c r="D58" s="108">
        <v>4.5</v>
      </c>
      <c r="E58" s="113" t="s">
        <v>109</v>
      </c>
      <c r="F58" s="161" t="s">
        <v>72</v>
      </c>
      <c r="G58" s="114" t="s">
        <v>209</v>
      </c>
      <c r="H58" s="107" t="s">
        <v>210</v>
      </c>
      <c r="I58" s="37" t="s">
        <v>300</v>
      </c>
      <c r="J58" s="37"/>
      <c r="K58" s="33"/>
      <c r="L58" s="33" t="s">
        <v>263</v>
      </c>
      <c r="M58" s="33" t="s">
        <v>268</v>
      </c>
      <c r="N58" s="33"/>
      <c r="O58" s="33"/>
      <c r="P58" s="38" t="str">
        <f t="shared" si="1"/>
        <v>INVALID</v>
      </c>
      <c r="Q58" s="38">
        <f t="shared" si="2"/>
        <v>1</v>
      </c>
      <c r="R58" s="38">
        <f t="shared" si="3"/>
        <v>0.75</v>
      </c>
      <c r="S58" s="38" t="str">
        <f t="shared" si="4"/>
        <v>INVALID</v>
      </c>
      <c r="T58" s="177" t="s">
        <v>32</v>
      </c>
      <c r="U58" s="162" t="s">
        <v>33</v>
      </c>
      <c r="V58" s="14" t="s">
        <v>284</v>
      </c>
      <c r="X58" s="15" t="e">
        <f>AVERAGE(P58:P60)</f>
        <v>#DIV/0!</v>
      </c>
      <c r="Y58" s="15" t="e">
        <f t="shared" si="6"/>
        <v>#DIV/0!</v>
      </c>
      <c r="Z58" s="24"/>
      <c r="AA58" s="24"/>
      <c r="AB58" s="24"/>
      <c r="AC58" s="24"/>
      <c r="AD58" s="24"/>
      <c r="AE58" s="24"/>
      <c r="AF58" s="24"/>
    </row>
    <row r="59" spans="1:32" ht="48" customHeight="1" x14ac:dyDescent="0.3">
      <c r="A59" s="176"/>
      <c r="B59" s="170"/>
      <c r="C59" s="162"/>
      <c r="D59" s="24">
        <v>4.8</v>
      </c>
      <c r="E59" s="41" t="s">
        <v>110</v>
      </c>
      <c r="F59" s="162"/>
      <c r="G59" s="26" t="s">
        <v>213</v>
      </c>
      <c r="H59" s="27" t="s">
        <v>211</v>
      </c>
      <c r="I59" s="9" t="s">
        <v>311</v>
      </c>
      <c r="J59" s="9" t="s">
        <v>292</v>
      </c>
      <c r="K59" s="24"/>
      <c r="L59" s="24" t="s">
        <v>262</v>
      </c>
      <c r="M59" s="24" t="s">
        <v>267</v>
      </c>
      <c r="N59" s="24" t="s">
        <v>271</v>
      </c>
      <c r="O59" s="24"/>
      <c r="P59" s="28" t="str">
        <f t="shared" si="1"/>
        <v>INVALID</v>
      </c>
      <c r="Q59" s="28">
        <f t="shared" si="2"/>
        <v>0.75</v>
      </c>
      <c r="R59" s="28">
        <f t="shared" si="3"/>
        <v>0.5</v>
      </c>
      <c r="S59" s="28">
        <f t="shared" si="4"/>
        <v>0</v>
      </c>
      <c r="T59" s="177"/>
      <c r="U59" s="162"/>
      <c r="V59" s="14" t="s">
        <v>285</v>
      </c>
      <c r="W59" s="14"/>
      <c r="X59" s="15">
        <f>AVERAGE(Q58:Q60)</f>
        <v>0.66666666666666663</v>
      </c>
      <c r="Y59" s="15">
        <f t="shared" si="6"/>
        <v>0.33333333333333337</v>
      </c>
      <c r="AC59" s="14" t="s">
        <v>287</v>
      </c>
      <c r="AD59" s="14"/>
      <c r="AE59" s="15">
        <f>AVERAGE(S58:S60)</f>
        <v>0</v>
      </c>
      <c r="AF59" s="15">
        <f>1-AE59</f>
        <v>1</v>
      </c>
    </row>
    <row r="60" spans="1:32" ht="50.25" customHeight="1" x14ac:dyDescent="0.3">
      <c r="A60" s="176"/>
      <c r="B60" s="170"/>
      <c r="C60" s="163"/>
      <c r="D60" s="115">
        <v>4.9000000000000004</v>
      </c>
      <c r="E60" s="116" t="s">
        <v>111</v>
      </c>
      <c r="F60" s="163"/>
      <c r="G60" s="101" t="s">
        <v>214</v>
      </c>
      <c r="H60" s="102" t="s">
        <v>212</v>
      </c>
      <c r="I60" s="31" t="s">
        <v>311</v>
      </c>
      <c r="J60" s="31" t="s">
        <v>292</v>
      </c>
      <c r="K60" s="17"/>
      <c r="L60" s="17" t="s">
        <v>260</v>
      </c>
      <c r="M60" s="17" t="s">
        <v>265</v>
      </c>
      <c r="N60" s="17" t="s">
        <v>271</v>
      </c>
      <c r="O60" s="17"/>
      <c r="P60" s="32" t="str">
        <f t="shared" si="1"/>
        <v>INVALID</v>
      </c>
      <c r="Q60" s="32">
        <f t="shared" si="2"/>
        <v>0.25</v>
      </c>
      <c r="R60" s="32">
        <f t="shared" si="3"/>
        <v>0</v>
      </c>
      <c r="S60" s="32">
        <f t="shared" si="4"/>
        <v>0</v>
      </c>
      <c r="T60" s="177"/>
      <c r="U60" s="162"/>
      <c r="V60" s="18" t="s">
        <v>286</v>
      </c>
      <c r="W60" s="19"/>
      <c r="X60" s="20">
        <f>AVERAGE(R58:R60)</f>
        <v>0.41666666666666669</v>
      </c>
      <c r="Y60" s="20">
        <f t="shared" si="6"/>
        <v>0.58333333333333326</v>
      </c>
      <c r="Z60" s="17"/>
      <c r="AA60" s="17"/>
      <c r="AB60" s="17"/>
      <c r="AC60" s="18" t="s">
        <v>288</v>
      </c>
      <c r="AD60" s="19"/>
      <c r="AE60" s="20">
        <f>AVERAGE(X58:X60 + AE59)</f>
        <v>0.41666666666666669</v>
      </c>
      <c r="AF60" s="20">
        <f>1-AE60</f>
        <v>0.58333333333333326</v>
      </c>
    </row>
    <row r="61" spans="1:32" ht="72.75" customHeight="1" x14ac:dyDescent="0.3">
      <c r="A61" s="176"/>
      <c r="B61" s="170" t="s">
        <v>34</v>
      </c>
      <c r="C61" s="161" t="s">
        <v>35</v>
      </c>
      <c r="D61" s="33">
        <v>7.1</v>
      </c>
      <c r="E61" s="63" t="s">
        <v>112</v>
      </c>
      <c r="F61" s="161" t="s">
        <v>114</v>
      </c>
      <c r="G61" s="39" t="s">
        <v>217</v>
      </c>
      <c r="H61" s="36" t="s">
        <v>215</v>
      </c>
      <c r="I61" s="37" t="s">
        <v>341</v>
      </c>
      <c r="J61" s="37"/>
      <c r="K61" s="33"/>
      <c r="L61" s="33" t="s">
        <v>262</v>
      </c>
      <c r="M61" s="33" t="s">
        <v>268</v>
      </c>
      <c r="N61" s="33"/>
      <c r="O61" s="33"/>
      <c r="P61" s="38" t="str">
        <f t="shared" si="1"/>
        <v>INVALID</v>
      </c>
      <c r="Q61" s="38">
        <f t="shared" si="2"/>
        <v>0.75</v>
      </c>
      <c r="R61" s="38">
        <f t="shared" si="3"/>
        <v>0.75</v>
      </c>
      <c r="S61" s="38" t="str">
        <f t="shared" si="4"/>
        <v>INVALID</v>
      </c>
      <c r="T61" s="177" t="s">
        <v>34</v>
      </c>
      <c r="U61" s="162" t="s">
        <v>35</v>
      </c>
      <c r="V61" s="70" t="s">
        <v>284</v>
      </c>
      <c r="W61" s="24"/>
      <c r="X61" s="71" t="e">
        <f>AVERAGE(P61:P62)</f>
        <v>#DIV/0!</v>
      </c>
      <c r="Y61" s="71" t="e">
        <f t="shared" si="6"/>
        <v>#DIV/0!</v>
      </c>
      <c r="Z61" s="24"/>
      <c r="AA61" s="24"/>
      <c r="AB61" s="24"/>
      <c r="AC61" s="24"/>
      <c r="AD61" s="24"/>
      <c r="AE61" s="24"/>
      <c r="AF61" s="24"/>
    </row>
    <row r="62" spans="1:32" ht="74.25" customHeight="1" x14ac:dyDescent="0.3">
      <c r="A62" s="176"/>
      <c r="B62" s="170"/>
      <c r="C62" s="163"/>
      <c r="D62" s="17">
        <v>7.9</v>
      </c>
      <c r="E62" s="57" t="s">
        <v>113</v>
      </c>
      <c r="F62" s="163"/>
      <c r="G62" s="58" t="s">
        <v>218</v>
      </c>
      <c r="H62" s="30" t="s">
        <v>216</v>
      </c>
      <c r="I62" s="31" t="s">
        <v>307</v>
      </c>
      <c r="J62" s="31" t="s">
        <v>290</v>
      </c>
      <c r="K62" s="17"/>
      <c r="L62" s="17" t="s">
        <v>263</v>
      </c>
      <c r="M62" s="17" t="s">
        <v>269</v>
      </c>
      <c r="N62" s="17"/>
      <c r="O62" s="17"/>
      <c r="P62" s="32" t="str">
        <f t="shared" si="1"/>
        <v>INVALID</v>
      </c>
      <c r="Q62" s="32">
        <f t="shared" si="2"/>
        <v>1</v>
      </c>
      <c r="R62" s="32">
        <f t="shared" si="3"/>
        <v>1</v>
      </c>
      <c r="S62" s="32" t="str">
        <f t="shared" si="4"/>
        <v>INVALID</v>
      </c>
      <c r="T62" s="177"/>
      <c r="U62" s="162"/>
      <c r="V62" s="19" t="s">
        <v>285</v>
      </c>
      <c r="W62" s="19"/>
      <c r="X62" s="20">
        <f>AVERAGE(Q61:Q62)</f>
        <v>0.875</v>
      </c>
      <c r="Y62" s="20">
        <f t="shared" si="6"/>
        <v>0.125</v>
      </c>
      <c r="Z62" s="17"/>
      <c r="AA62" s="17"/>
      <c r="AB62" s="17"/>
      <c r="AC62" s="17"/>
      <c r="AD62" s="17"/>
      <c r="AE62" s="17"/>
      <c r="AF62" s="17"/>
    </row>
    <row r="63" spans="1:32" ht="28.8" x14ac:dyDescent="0.3">
      <c r="A63" s="176"/>
      <c r="B63" s="170" t="s">
        <v>36</v>
      </c>
      <c r="C63" s="161" t="s">
        <v>37</v>
      </c>
      <c r="D63" s="33">
        <v>10.3</v>
      </c>
      <c r="E63" s="63" t="s">
        <v>115</v>
      </c>
      <c r="F63" s="161" t="s">
        <v>52</v>
      </c>
      <c r="G63" s="35" t="s">
        <v>222</v>
      </c>
      <c r="H63" s="36" t="s">
        <v>219</v>
      </c>
      <c r="I63" s="37" t="s">
        <v>342</v>
      </c>
      <c r="J63" s="37"/>
      <c r="K63" s="33"/>
      <c r="L63" s="33" t="s">
        <v>262</v>
      </c>
      <c r="M63" s="45" t="s">
        <v>280</v>
      </c>
      <c r="N63" s="33"/>
      <c r="O63" s="33"/>
      <c r="P63" s="38" t="str">
        <f t="shared" si="1"/>
        <v>INVALID</v>
      </c>
      <c r="Q63" s="38">
        <f t="shared" si="2"/>
        <v>0.75</v>
      </c>
      <c r="R63" s="38" t="str">
        <f t="shared" si="3"/>
        <v>INVALID</v>
      </c>
      <c r="S63" s="38" t="str">
        <f t="shared" si="4"/>
        <v>INVALID</v>
      </c>
      <c r="T63" s="177" t="s">
        <v>36</v>
      </c>
      <c r="U63" s="162" t="s">
        <v>37</v>
      </c>
      <c r="V63" s="14" t="s">
        <v>284</v>
      </c>
      <c r="X63" s="15" t="e">
        <f>AVERAGE(P63:P65)</f>
        <v>#DIV/0!</v>
      </c>
      <c r="Y63" s="15" t="e">
        <f t="shared" si="6"/>
        <v>#DIV/0!</v>
      </c>
    </row>
    <row r="64" spans="1:32" ht="43.2" x14ac:dyDescent="0.3">
      <c r="A64" s="176"/>
      <c r="B64" s="170"/>
      <c r="C64" s="162"/>
      <c r="D64" s="24">
        <v>10.4</v>
      </c>
      <c r="E64" s="59" t="s">
        <v>116</v>
      </c>
      <c r="F64" s="162"/>
      <c r="G64" s="26" t="s">
        <v>222</v>
      </c>
      <c r="H64" s="27" t="s">
        <v>220</v>
      </c>
      <c r="I64" s="9"/>
      <c r="J64" s="9"/>
      <c r="K64" s="24"/>
      <c r="L64" s="24" t="s">
        <v>263</v>
      </c>
      <c r="M64" s="24" t="s">
        <v>269</v>
      </c>
      <c r="N64" s="24"/>
      <c r="O64" s="24"/>
      <c r="P64" s="28" t="str">
        <f t="shared" si="1"/>
        <v>INVALID</v>
      </c>
      <c r="Q64" s="28">
        <f t="shared" si="2"/>
        <v>1</v>
      </c>
      <c r="R64" s="28">
        <f t="shared" si="3"/>
        <v>1</v>
      </c>
      <c r="S64" s="28" t="str">
        <f t="shared" si="4"/>
        <v>INVALID</v>
      </c>
      <c r="T64" s="177"/>
      <c r="U64" s="162"/>
      <c r="V64" s="14" t="s">
        <v>285</v>
      </c>
      <c r="W64" s="14"/>
      <c r="X64" s="15">
        <f>AVERAGE(Q63:Q65)</f>
        <v>0.91666666666666663</v>
      </c>
      <c r="Y64" s="15">
        <f t="shared" si="6"/>
        <v>8.333333333333337E-2</v>
      </c>
    </row>
    <row r="65" spans="1:25" ht="43.2" x14ac:dyDescent="0.3">
      <c r="A65" s="176"/>
      <c r="B65" s="170"/>
      <c r="C65" s="163"/>
      <c r="D65" s="17">
        <v>10.5</v>
      </c>
      <c r="E65" s="57" t="s">
        <v>117</v>
      </c>
      <c r="F65" s="163"/>
      <c r="G65" s="58" t="s">
        <v>223</v>
      </c>
      <c r="H65" s="30" t="s">
        <v>221</v>
      </c>
      <c r="I65" s="31"/>
      <c r="J65" s="31"/>
      <c r="K65" s="17"/>
      <c r="L65" s="17" t="s">
        <v>263</v>
      </c>
      <c r="M65" s="17" t="s">
        <v>269</v>
      </c>
      <c r="N65" s="17"/>
      <c r="O65" s="17"/>
      <c r="P65" s="32" t="str">
        <f t="shared" si="1"/>
        <v>INVALID</v>
      </c>
      <c r="Q65" s="32">
        <f t="shared" si="2"/>
        <v>1</v>
      </c>
      <c r="R65" s="32">
        <f t="shared" si="3"/>
        <v>1</v>
      </c>
      <c r="S65" s="32" t="str">
        <f t="shared" si="4"/>
        <v>INVALID</v>
      </c>
      <c r="T65" s="177"/>
      <c r="U65" s="162"/>
      <c r="V65" s="18" t="s">
        <v>286</v>
      </c>
      <c r="W65" s="19"/>
      <c r="X65" s="20">
        <f>AVERAGE(R63:R65)</f>
        <v>1</v>
      </c>
      <c r="Y65" s="20">
        <f t="shared" si="6"/>
        <v>0</v>
      </c>
    </row>
    <row r="66" spans="1:25" ht="100.8" x14ac:dyDescent="0.3">
      <c r="A66" s="176"/>
      <c r="B66" s="170" t="s">
        <v>38</v>
      </c>
      <c r="C66" s="161" t="s">
        <v>39</v>
      </c>
      <c r="D66" s="33">
        <v>11.1</v>
      </c>
      <c r="E66" s="63" t="s">
        <v>118</v>
      </c>
      <c r="F66" s="161" t="s">
        <v>72</v>
      </c>
      <c r="G66" s="39" t="s">
        <v>228</v>
      </c>
      <c r="H66" s="36" t="s">
        <v>224</v>
      </c>
      <c r="I66" s="37"/>
      <c r="J66" s="37"/>
      <c r="K66" s="33"/>
      <c r="L66" s="33" t="s">
        <v>260</v>
      </c>
      <c r="M66" s="45" t="s">
        <v>280</v>
      </c>
      <c r="N66" s="33"/>
      <c r="O66" s="33"/>
      <c r="P66" s="38" t="str">
        <f t="shared" si="1"/>
        <v>INVALID</v>
      </c>
      <c r="Q66" s="38">
        <f t="shared" si="2"/>
        <v>0.25</v>
      </c>
      <c r="R66" s="38" t="str">
        <f t="shared" si="3"/>
        <v>INVALID</v>
      </c>
      <c r="S66" s="38" t="str">
        <f t="shared" si="4"/>
        <v>INVALID</v>
      </c>
      <c r="T66" s="177" t="s">
        <v>38</v>
      </c>
      <c r="U66" s="162" t="s">
        <v>39</v>
      </c>
      <c r="V66" s="14" t="s">
        <v>284</v>
      </c>
      <c r="X66" s="15" t="e">
        <f>AVERAGE(P66:P70)</f>
        <v>#DIV/0!</v>
      </c>
      <c r="Y66" s="15" t="e">
        <f t="shared" si="6"/>
        <v>#DIV/0!</v>
      </c>
    </row>
    <row r="67" spans="1:25" ht="44.25" customHeight="1" x14ac:dyDescent="0.3">
      <c r="A67" s="176"/>
      <c r="B67" s="170"/>
      <c r="C67" s="162"/>
      <c r="D67" s="24">
        <v>11.2</v>
      </c>
      <c r="E67" s="46" t="s">
        <v>119</v>
      </c>
      <c r="F67" s="162"/>
      <c r="G67" s="26" t="s">
        <v>190</v>
      </c>
      <c r="H67" s="27" t="s">
        <v>225</v>
      </c>
      <c r="I67" s="9"/>
      <c r="J67" s="9"/>
      <c r="K67" s="24"/>
      <c r="L67" s="24" t="s">
        <v>260</v>
      </c>
      <c r="M67" s="47" t="s">
        <v>280</v>
      </c>
      <c r="N67" s="24"/>
      <c r="O67" s="24"/>
      <c r="P67" s="28" t="str">
        <f t="shared" si="1"/>
        <v>INVALID</v>
      </c>
      <c r="Q67" s="28">
        <f t="shared" si="2"/>
        <v>0.25</v>
      </c>
      <c r="R67" s="28" t="str">
        <f t="shared" si="3"/>
        <v>INVALID</v>
      </c>
      <c r="S67" s="28" t="str">
        <f t="shared" si="4"/>
        <v>INVALID</v>
      </c>
      <c r="T67" s="177"/>
      <c r="U67" s="162"/>
      <c r="V67" s="14" t="s">
        <v>285</v>
      </c>
      <c r="W67" s="14"/>
      <c r="X67" s="15">
        <f>AVERAGE(Q66:Q70)</f>
        <v>0.15</v>
      </c>
      <c r="Y67" s="15">
        <f t="shared" si="6"/>
        <v>0.85</v>
      </c>
    </row>
    <row r="68" spans="1:25" ht="36.75" customHeight="1" x14ac:dyDescent="0.3">
      <c r="A68" s="176"/>
      <c r="B68" s="170"/>
      <c r="C68" s="162"/>
      <c r="D68" s="24">
        <v>11.3</v>
      </c>
      <c r="E68" s="46" t="s">
        <v>120</v>
      </c>
      <c r="F68" s="162"/>
      <c r="G68" s="26" t="s">
        <v>229</v>
      </c>
      <c r="H68" s="27" t="s">
        <v>226</v>
      </c>
      <c r="I68" s="9"/>
      <c r="J68" s="9"/>
      <c r="K68" s="24"/>
      <c r="L68" s="24" t="s">
        <v>259</v>
      </c>
      <c r="M68" s="24" t="s">
        <v>265</v>
      </c>
      <c r="N68" s="24"/>
      <c r="O68" s="24"/>
      <c r="P68" s="28" t="str">
        <f t="shared" si="1"/>
        <v>INVALID</v>
      </c>
      <c r="Q68" s="28">
        <f t="shared" si="2"/>
        <v>0</v>
      </c>
      <c r="R68" s="28">
        <f t="shared" si="3"/>
        <v>0</v>
      </c>
      <c r="S68" s="28" t="str">
        <f t="shared" si="4"/>
        <v>INVALID</v>
      </c>
      <c r="T68" s="177"/>
      <c r="U68" s="162"/>
      <c r="V68" s="14" t="s">
        <v>286</v>
      </c>
      <c r="W68" s="14"/>
      <c r="X68" s="15">
        <f>AVERAGE(R66:R70)</f>
        <v>0</v>
      </c>
      <c r="Y68" s="15">
        <f t="shared" si="6"/>
        <v>1</v>
      </c>
    </row>
    <row r="69" spans="1:25" ht="27" customHeight="1" x14ac:dyDescent="0.3">
      <c r="A69" s="176"/>
      <c r="B69" s="170"/>
      <c r="C69" s="162"/>
      <c r="D69" s="24">
        <v>11.5</v>
      </c>
      <c r="E69" s="59" t="s">
        <v>121</v>
      </c>
      <c r="F69" s="162"/>
      <c r="G69" s="26" t="s">
        <v>230</v>
      </c>
      <c r="H69" s="27" t="s">
        <v>210</v>
      </c>
      <c r="I69" s="9"/>
      <c r="J69" s="9"/>
      <c r="K69" s="24"/>
      <c r="L69" s="24" t="s">
        <v>259</v>
      </c>
      <c r="M69" s="24" t="s">
        <v>265</v>
      </c>
      <c r="N69" s="24"/>
      <c r="O69" s="24"/>
      <c r="P69" s="28" t="str">
        <f t="shared" si="1"/>
        <v>INVALID</v>
      </c>
      <c r="Q69" s="28">
        <f t="shared" si="2"/>
        <v>0</v>
      </c>
      <c r="R69" s="28">
        <f t="shared" si="3"/>
        <v>0</v>
      </c>
      <c r="S69" s="28" t="str">
        <f t="shared" si="4"/>
        <v>INVALID</v>
      </c>
      <c r="T69" s="177"/>
      <c r="U69" s="162"/>
      <c r="V69" s="14" t="s">
        <v>287</v>
      </c>
      <c r="W69" s="14"/>
      <c r="X69" s="15" t="e">
        <f>AVERAGE(S66:S70)</f>
        <v>#DIV/0!</v>
      </c>
      <c r="Y69" s="15" t="e">
        <f t="shared" si="6"/>
        <v>#DIV/0!</v>
      </c>
    </row>
    <row r="70" spans="1:25" ht="43.2" x14ac:dyDescent="0.3">
      <c r="A70" s="176"/>
      <c r="B70" s="170"/>
      <c r="C70" s="163"/>
      <c r="D70" s="17">
        <v>11.7</v>
      </c>
      <c r="E70" s="97" t="s">
        <v>122</v>
      </c>
      <c r="F70" s="163"/>
      <c r="G70" s="58" t="s">
        <v>231</v>
      </c>
      <c r="H70" s="96" t="s">
        <v>227</v>
      </c>
      <c r="I70" s="31"/>
      <c r="J70" s="31"/>
      <c r="K70" s="17"/>
      <c r="L70" s="17" t="s">
        <v>260</v>
      </c>
      <c r="M70" s="64" t="s">
        <v>280</v>
      </c>
      <c r="N70" s="17"/>
      <c r="O70" s="17"/>
      <c r="P70" s="32" t="str">
        <f t="shared" si="1"/>
        <v>INVALID</v>
      </c>
      <c r="Q70" s="32">
        <f t="shared" si="2"/>
        <v>0.25</v>
      </c>
      <c r="R70" s="32" t="str">
        <f t="shared" si="3"/>
        <v>INVALID</v>
      </c>
      <c r="S70" s="32" t="str">
        <f t="shared" si="4"/>
        <v>INVALID</v>
      </c>
      <c r="T70" s="177"/>
      <c r="U70" s="162"/>
      <c r="V70" s="18" t="s">
        <v>288</v>
      </c>
      <c r="W70" s="19"/>
      <c r="X70" s="20" t="e">
        <f>AVERAGE(X66:X69)</f>
        <v>#DIV/0!</v>
      </c>
      <c r="Y70" s="20" t="e">
        <f t="shared" si="6"/>
        <v>#DIV/0!</v>
      </c>
    </row>
    <row r="71" spans="1:25" ht="68.25" customHeight="1" x14ac:dyDescent="0.3">
      <c r="A71" s="176"/>
      <c r="B71" s="170" t="s">
        <v>42</v>
      </c>
      <c r="C71" s="161" t="s">
        <v>40</v>
      </c>
      <c r="D71" s="33">
        <v>17.3</v>
      </c>
      <c r="E71" s="63" t="s">
        <v>108</v>
      </c>
      <c r="F71" s="161" t="s">
        <v>123</v>
      </c>
      <c r="G71" s="39" t="s">
        <v>232</v>
      </c>
      <c r="H71" s="63" t="s">
        <v>108</v>
      </c>
      <c r="I71" s="37"/>
      <c r="J71" s="37"/>
      <c r="K71" s="33"/>
      <c r="L71" s="33" t="s">
        <v>263</v>
      </c>
      <c r="M71" s="33" t="s">
        <v>269</v>
      </c>
      <c r="N71" s="33"/>
      <c r="O71" s="33"/>
      <c r="P71" s="38" t="str">
        <f t="shared" ref="P71:P82" si="7">IF(K71="No Policy",0,IF(K71="Informal Policy",0.25,IF(K71="Partial Written Policy",0.5,IF(K71="Written Policy",0.75,IF(K71="Approved Written Policy",1,"INVALID")))))</f>
        <v>INVALID</v>
      </c>
      <c r="Q71" s="38">
        <f t="shared" ref="Q71:Q82" si="8">IF(L71="Not Implemented",0,IF(L71="Parts of Policy Implemented",0.25,IF(L71="Implemented on Some Systems",0.5,IF(L71="Implemented on Most Systems",0.75,IF(L71="Implemented on All Systems",1,"INVALID")))))</f>
        <v>1</v>
      </c>
      <c r="R71" s="38">
        <f t="shared" ref="R71:R82" si="9">IF(M71="Not Automated",0,IF(M71="Parts of Policy Automated",0.25,IF(M71="Automated on Some Systems",0.5,IF(M71="Automated on Most Systems",0.75,IF(M71="Automated on All Systems",1,"INVALID")))))</f>
        <v>1</v>
      </c>
      <c r="S71" s="38" t="str">
        <f t="shared" ref="S71:S82" si="10">IF(N71="Not Reported",0,IF(N71="Parts of Policy Reported",0.25,IF(N71="Reported on Some Systems",0.5,IF(N71="Reported on Most Systems",0.75,IF(N71="Reported on All Systems",1,"INVALID")))))</f>
        <v>INVALID</v>
      </c>
      <c r="T71" s="177" t="s">
        <v>42</v>
      </c>
      <c r="U71" s="162" t="s">
        <v>40</v>
      </c>
      <c r="V71" s="70" t="s">
        <v>284</v>
      </c>
      <c r="W71" s="24"/>
      <c r="X71" s="71" t="e">
        <f>AVERAGE(P71:P72)</f>
        <v>#DIV/0!</v>
      </c>
      <c r="Y71" s="71" t="e">
        <f t="shared" si="6"/>
        <v>#DIV/0!</v>
      </c>
    </row>
    <row r="72" spans="1:25" ht="67.5" customHeight="1" x14ac:dyDescent="0.3">
      <c r="A72" s="176"/>
      <c r="B72" s="170"/>
      <c r="C72" s="163"/>
      <c r="D72" s="17">
        <v>17.399999999999999</v>
      </c>
      <c r="E72" s="57" t="s">
        <v>108</v>
      </c>
      <c r="F72" s="163"/>
      <c r="G72" s="58" t="s">
        <v>232</v>
      </c>
      <c r="H72" s="57" t="s">
        <v>108</v>
      </c>
      <c r="I72" s="31"/>
      <c r="J72" s="31"/>
      <c r="K72" s="17"/>
      <c r="L72" s="17" t="s">
        <v>263</v>
      </c>
      <c r="M72" s="17" t="s">
        <v>269</v>
      </c>
      <c r="N72" s="17"/>
      <c r="O72" s="17"/>
      <c r="P72" s="32" t="str">
        <f t="shared" si="7"/>
        <v>INVALID</v>
      </c>
      <c r="Q72" s="32">
        <f t="shared" si="8"/>
        <v>1</v>
      </c>
      <c r="R72" s="32">
        <f t="shared" si="9"/>
        <v>1</v>
      </c>
      <c r="S72" s="32" t="str">
        <f t="shared" si="10"/>
        <v>INVALID</v>
      </c>
      <c r="T72" s="177"/>
      <c r="U72" s="163"/>
      <c r="V72" s="19" t="s">
        <v>285</v>
      </c>
      <c r="W72" s="19"/>
      <c r="X72" s="20">
        <f>AVERAGE(Q71:Q72)</f>
        <v>1</v>
      </c>
      <c r="Y72" s="20">
        <f t="shared" si="6"/>
        <v>0</v>
      </c>
    </row>
    <row r="73" spans="1:25" ht="45" customHeight="1" x14ac:dyDescent="0.3">
      <c r="A73" s="176"/>
      <c r="B73" s="170" t="s">
        <v>43</v>
      </c>
      <c r="C73" s="161" t="s">
        <v>41</v>
      </c>
      <c r="D73" s="33">
        <v>18.100000000000001</v>
      </c>
      <c r="E73" s="56" t="s">
        <v>125</v>
      </c>
      <c r="F73" s="161" t="s">
        <v>124</v>
      </c>
      <c r="G73" s="39" t="s">
        <v>239</v>
      </c>
      <c r="H73" s="65" t="s">
        <v>233</v>
      </c>
      <c r="I73" s="37"/>
      <c r="J73" s="37"/>
      <c r="K73" s="33"/>
      <c r="L73" s="33" t="s">
        <v>260</v>
      </c>
      <c r="M73" s="45" t="s">
        <v>280</v>
      </c>
      <c r="N73" s="33"/>
      <c r="O73" s="33"/>
      <c r="P73" s="38" t="str">
        <f t="shared" si="7"/>
        <v>INVALID</v>
      </c>
      <c r="Q73" s="38">
        <f t="shared" si="8"/>
        <v>0.25</v>
      </c>
      <c r="R73" s="38" t="str">
        <f t="shared" si="9"/>
        <v>INVALID</v>
      </c>
      <c r="S73" s="38" t="str">
        <f t="shared" si="10"/>
        <v>INVALID</v>
      </c>
      <c r="T73" s="177" t="s">
        <v>43</v>
      </c>
      <c r="U73" s="171" t="s">
        <v>41</v>
      </c>
      <c r="V73" s="14" t="s">
        <v>284</v>
      </c>
      <c r="X73" s="15" t="e">
        <f>AVERAGE(P73:P78)</f>
        <v>#DIV/0!</v>
      </c>
      <c r="Y73" s="15" t="e">
        <f t="shared" si="6"/>
        <v>#DIV/0!</v>
      </c>
    </row>
    <row r="74" spans="1:25" ht="28.95" customHeight="1" x14ac:dyDescent="0.3">
      <c r="A74" s="176"/>
      <c r="B74" s="170"/>
      <c r="C74" s="162"/>
      <c r="D74" s="24">
        <v>18.3</v>
      </c>
      <c r="E74" s="41" t="s">
        <v>126</v>
      </c>
      <c r="F74" s="162"/>
      <c r="G74" s="26" t="s">
        <v>240</v>
      </c>
      <c r="H74" s="66" t="s">
        <v>234</v>
      </c>
      <c r="I74" s="9"/>
      <c r="J74" s="9"/>
      <c r="K74" s="24"/>
      <c r="L74" s="24" t="s">
        <v>260</v>
      </c>
      <c r="M74" s="47" t="s">
        <v>280</v>
      </c>
      <c r="N74" s="24"/>
      <c r="O74" s="24"/>
      <c r="P74" s="28" t="str">
        <f t="shared" si="7"/>
        <v>INVALID</v>
      </c>
      <c r="Q74" s="28">
        <f t="shared" si="8"/>
        <v>0.25</v>
      </c>
      <c r="R74" s="28" t="str">
        <f t="shared" si="9"/>
        <v>INVALID</v>
      </c>
      <c r="S74" s="28" t="str">
        <f t="shared" si="10"/>
        <v>INVALID</v>
      </c>
      <c r="T74" s="177"/>
      <c r="U74" s="162"/>
      <c r="V74" s="14" t="s">
        <v>285</v>
      </c>
      <c r="W74" s="14"/>
      <c r="X74" s="15">
        <f>AVERAGE(Q73:Q78)</f>
        <v>0.20833333333333334</v>
      </c>
      <c r="Y74" s="15">
        <f t="shared" si="6"/>
        <v>0.79166666666666663</v>
      </c>
    </row>
    <row r="75" spans="1:25" ht="28.8" x14ac:dyDescent="0.3">
      <c r="A75" s="176"/>
      <c r="B75" s="170"/>
      <c r="C75" s="162"/>
      <c r="D75" s="24">
        <v>18.7</v>
      </c>
      <c r="E75" s="41" t="s">
        <v>127</v>
      </c>
      <c r="F75" s="162"/>
      <c r="G75" s="26" t="s">
        <v>241</v>
      </c>
      <c r="H75" s="27" t="s">
        <v>235</v>
      </c>
      <c r="I75" s="9"/>
      <c r="J75" s="9"/>
      <c r="K75" s="24"/>
      <c r="L75" s="24" t="s">
        <v>260</v>
      </c>
      <c r="M75" s="24" t="s">
        <v>265</v>
      </c>
      <c r="N75" s="24"/>
      <c r="O75" s="24"/>
      <c r="P75" s="28" t="str">
        <f t="shared" si="7"/>
        <v>INVALID</v>
      </c>
      <c r="Q75" s="28">
        <f t="shared" si="8"/>
        <v>0.25</v>
      </c>
      <c r="R75" s="28">
        <f t="shared" si="9"/>
        <v>0</v>
      </c>
      <c r="S75" s="28" t="str">
        <f t="shared" si="10"/>
        <v>INVALID</v>
      </c>
      <c r="T75" s="177"/>
      <c r="U75" s="162"/>
      <c r="V75" s="14" t="s">
        <v>286</v>
      </c>
      <c r="W75" s="14"/>
      <c r="X75" s="15">
        <f>AVERAGE(R73:R78)</f>
        <v>0</v>
      </c>
      <c r="Y75" s="15">
        <f t="shared" si="6"/>
        <v>1</v>
      </c>
    </row>
    <row r="76" spans="1:25" ht="72" x14ac:dyDescent="0.3">
      <c r="A76" s="176"/>
      <c r="B76" s="170"/>
      <c r="C76" s="162"/>
      <c r="D76" s="24">
        <v>18.8</v>
      </c>
      <c r="E76" s="41" t="s">
        <v>128</v>
      </c>
      <c r="F76" s="162"/>
      <c r="G76" s="26" t="s">
        <v>242</v>
      </c>
      <c r="H76" s="27" t="s">
        <v>236</v>
      </c>
      <c r="I76" s="9"/>
      <c r="J76" s="9"/>
      <c r="K76" s="24"/>
      <c r="L76" s="24" t="s">
        <v>259</v>
      </c>
      <c r="M76" s="47" t="s">
        <v>280</v>
      </c>
      <c r="N76" s="24"/>
      <c r="O76" s="24"/>
      <c r="P76" s="28" t="str">
        <f t="shared" si="7"/>
        <v>INVALID</v>
      </c>
      <c r="Q76" s="28">
        <f t="shared" si="8"/>
        <v>0</v>
      </c>
      <c r="R76" s="28" t="str">
        <f t="shared" si="9"/>
        <v>INVALID</v>
      </c>
      <c r="S76" s="28" t="str">
        <f t="shared" si="10"/>
        <v>INVALID</v>
      </c>
      <c r="T76" s="177"/>
      <c r="U76" s="162"/>
      <c r="V76" s="14" t="s">
        <v>287</v>
      </c>
      <c r="W76" s="14"/>
      <c r="X76" s="15" t="e">
        <f>AVERAGE(S73:S78)</f>
        <v>#DIV/0!</v>
      </c>
      <c r="Y76" s="15" t="e">
        <f t="shared" si="6"/>
        <v>#DIV/0!</v>
      </c>
    </row>
    <row r="77" spans="1:25" ht="28.8" x14ac:dyDescent="0.3">
      <c r="A77" s="176"/>
      <c r="B77" s="170"/>
      <c r="C77" s="162"/>
      <c r="D77" s="24">
        <v>18.899999999999999</v>
      </c>
      <c r="E77" s="41" t="s">
        <v>129</v>
      </c>
      <c r="F77" s="162"/>
      <c r="G77" s="26" t="s">
        <v>243</v>
      </c>
      <c r="H77" s="27" t="s">
        <v>237</v>
      </c>
      <c r="I77" s="9"/>
      <c r="J77" s="9"/>
      <c r="K77" s="24"/>
      <c r="L77" s="24" t="s">
        <v>261</v>
      </c>
      <c r="M77" s="47" t="s">
        <v>280</v>
      </c>
      <c r="N77" s="24"/>
      <c r="O77" s="24"/>
      <c r="P77" s="28" t="str">
        <f t="shared" si="7"/>
        <v>INVALID</v>
      </c>
      <c r="Q77" s="28">
        <f t="shared" si="8"/>
        <v>0.5</v>
      </c>
      <c r="R77" s="28" t="str">
        <f t="shared" si="9"/>
        <v>INVALID</v>
      </c>
      <c r="S77" s="28" t="str">
        <f t="shared" si="10"/>
        <v>INVALID</v>
      </c>
      <c r="T77" s="177"/>
      <c r="U77" s="162"/>
      <c r="V77" s="14" t="s">
        <v>288</v>
      </c>
      <c r="W77" s="14"/>
      <c r="X77" s="15" t="e">
        <f>AVERAGE(X73:X76)</f>
        <v>#DIV/0!</v>
      </c>
      <c r="Y77" s="15" t="e">
        <f t="shared" si="6"/>
        <v>#DIV/0!</v>
      </c>
    </row>
    <row r="78" spans="1:25" ht="86.4" x14ac:dyDescent="0.3">
      <c r="A78" s="176"/>
      <c r="B78" s="170"/>
      <c r="C78" s="163"/>
      <c r="D78" s="17">
        <v>18.100000000000001</v>
      </c>
      <c r="E78" s="43" t="s">
        <v>130</v>
      </c>
      <c r="F78" s="163"/>
      <c r="G78" s="58" t="s">
        <v>244</v>
      </c>
      <c r="H78" s="30" t="s">
        <v>238</v>
      </c>
      <c r="I78" s="31"/>
      <c r="J78" s="31"/>
      <c r="K78" s="17"/>
      <c r="L78" s="17" t="s">
        <v>259</v>
      </c>
      <c r="M78" s="17" t="s">
        <v>265</v>
      </c>
      <c r="N78" s="17"/>
      <c r="O78" s="17"/>
      <c r="P78" s="32" t="str">
        <f t="shared" si="7"/>
        <v>INVALID</v>
      </c>
      <c r="Q78" s="32">
        <f t="shared" si="8"/>
        <v>0</v>
      </c>
      <c r="R78" s="32">
        <f t="shared" si="9"/>
        <v>0</v>
      </c>
      <c r="S78" s="32" t="str">
        <f t="shared" si="10"/>
        <v>INVALID</v>
      </c>
      <c r="T78" s="177"/>
      <c r="U78" s="162"/>
      <c r="V78" s="16"/>
      <c r="W78" s="17"/>
      <c r="X78" s="17"/>
      <c r="Y78" s="17"/>
    </row>
    <row r="79" spans="1:25" ht="37.5" customHeight="1" x14ac:dyDescent="0.3">
      <c r="A79" s="176"/>
      <c r="B79" s="170" t="s">
        <v>44</v>
      </c>
      <c r="C79" s="161" t="s">
        <v>45</v>
      </c>
      <c r="D79" s="33">
        <v>20.100000000000001</v>
      </c>
      <c r="E79" s="44" t="s">
        <v>131</v>
      </c>
      <c r="F79" s="161" t="s">
        <v>71</v>
      </c>
      <c r="G79" s="39" t="s">
        <v>248</v>
      </c>
      <c r="H79" s="36" t="s">
        <v>245</v>
      </c>
      <c r="I79" s="37"/>
      <c r="J79" s="37"/>
      <c r="K79" s="33"/>
      <c r="L79" s="33" t="s">
        <v>260</v>
      </c>
      <c r="M79" s="45" t="s">
        <v>280</v>
      </c>
      <c r="N79" s="33"/>
      <c r="O79" s="33"/>
      <c r="P79" s="38" t="str">
        <f t="shared" si="7"/>
        <v>INVALID</v>
      </c>
      <c r="Q79" s="38">
        <f t="shared" si="8"/>
        <v>0.25</v>
      </c>
      <c r="R79" s="38" t="str">
        <f t="shared" si="9"/>
        <v>INVALID</v>
      </c>
      <c r="S79" s="38" t="str">
        <f t="shared" si="10"/>
        <v>INVALID</v>
      </c>
      <c r="T79" s="177" t="s">
        <v>44</v>
      </c>
      <c r="U79" s="162" t="s">
        <v>45</v>
      </c>
      <c r="V79" s="14" t="s">
        <v>284</v>
      </c>
      <c r="X79" s="15" t="e">
        <f>AVERAGE(P79:P82)</f>
        <v>#DIV/0!</v>
      </c>
      <c r="Y79" s="15" t="e">
        <f>1-X79</f>
        <v>#DIV/0!</v>
      </c>
    </row>
    <row r="80" spans="1:25" ht="39" customHeight="1" x14ac:dyDescent="0.3">
      <c r="A80" s="176"/>
      <c r="B80" s="170"/>
      <c r="C80" s="162"/>
      <c r="D80" s="24">
        <v>20.2</v>
      </c>
      <c r="E80" s="46" t="s">
        <v>132</v>
      </c>
      <c r="F80" s="162"/>
      <c r="G80" s="26" t="s">
        <v>248</v>
      </c>
      <c r="H80" s="27" t="s">
        <v>245</v>
      </c>
      <c r="I80" s="9"/>
      <c r="J80" s="9"/>
      <c r="K80" s="24"/>
      <c r="L80" s="24" t="s">
        <v>260</v>
      </c>
      <c r="M80" s="47" t="s">
        <v>280</v>
      </c>
      <c r="N80" s="24"/>
      <c r="O80" s="24"/>
      <c r="P80" s="28" t="str">
        <f t="shared" si="7"/>
        <v>INVALID</v>
      </c>
      <c r="Q80" s="28">
        <f t="shared" si="8"/>
        <v>0.25</v>
      </c>
      <c r="R80" s="28" t="str">
        <f t="shared" si="9"/>
        <v>INVALID</v>
      </c>
      <c r="S80" s="28" t="str">
        <f t="shared" si="10"/>
        <v>INVALID</v>
      </c>
      <c r="T80" s="177"/>
      <c r="U80" s="162"/>
      <c r="V80" s="14" t="s">
        <v>285</v>
      </c>
      <c r="W80" s="14"/>
      <c r="X80" s="15">
        <f>AVERAGE(Q79:Q82)</f>
        <v>0.25</v>
      </c>
      <c r="Y80" s="15">
        <f>1-X80</f>
        <v>0.75</v>
      </c>
    </row>
    <row r="81" spans="1:25" ht="28.8" x14ac:dyDescent="0.3">
      <c r="A81" s="176"/>
      <c r="B81" s="170"/>
      <c r="C81" s="162"/>
      <c r="D81" s="24">
        <v>20.3</v>
      </c>
      <c r="E81" s="46" t="s">
        <v>133</v>
      </c>
      <c r="F81" s="162"/>
      <c r="G81" s="26" t="s">
        <v>248</v>
      </c>
      <c r="H81" s="27" t="s">
        <v>246</v>
      </c>
      <c r="I81" s="9"/>
      <c r="J81" s="9"/>
      <c r="K81" s="24"/>
      <c r="L81" s="24" t="s">
        <v>260</v>
      </c>
      <c r="M81" s="47" t="s">
        <v>280</v>
      </c>
      <c r="N81" s="24"/>
      <c r="O81" s="24"/>
      <c r="P81" s="28" t="str">
        <f t="shared" si="7"/>
        <v>INVALID</v>
      </c>
      <c r="Q81" s="28">
        <f t="shared" si="8"/>
        <v>0.25</v>
      </c>
      <c r="R81" s="28" t="str">
        <f t="shared" si="9"/>
        <v>INVALID</v>
      </c>
      <c r="S81" s="28" t="str">
        <f t="shared" si="10"/>
        <v>INVALID</v>
      </c>
      <c r="T81" s="177"/>
      <c r="U81" s="162"/>
      <c r="V81" s="14" t="s">
        <v>286</v>
      </c>
      <c r="W81" s="14"/>
      <c r="X81" s="15" t="e">
        <f>AVERAGE(R79:R82)</f>
        <v>#DIV/0!</v>
      </c>
      <c r="Y81" s="15" t="e">
        <f>1-X81</f>
        <v>#DIV/0!</v>
      </c>
    </row>
    <row r="82" spans="1:25" ht="43.2" x14ac:dyDescent="0.3">
      <c r="A82" s="176"/>
      <c r="B82" s="170"/>
      <c r="C82" s="163"/>
      <c r="D82" s="17">
        <v>20.399999999999999</v>
      </c>
      <c r="E82" s="67" t="s">
        <v>134</v>
      </c>
      <c r="F82" s="163"/>
      <c r="G82" s="58" t="s">
        <v>249</v>
      </c>
      <c r="H82" s="30" t="s">
        <v>247</v>
      </c>
      <c r="I82" s="31"/>
      <c r="J82" s="31"/>
      <c r="K82" s="17"/>
      <c r="L82" s="17" t="s">
        <v>260</v>
      </c>
      <c r="M82" s="64" t="s">
        <v>280</v>
      </c>
      <c r="N82" s="17"/>
      <c r="O82" s="17"/>
      <c r="P82" s="32" t="str">
        <f t="shared" si="7"/>
        <v>INVALID</v>
      </c>
      <c r="Q82" s="32">
        <f t="shared" si="8"/>
        <v>0.25</v>
      </c>
      <c r="R82" s="32" t="str">
        <f t="shared" si="9"/>
        <v>INVALID</v>
      </c>
      <c r="S82" s="32" t="str">
        <f t="shared" si="10"/>
        <v>INVALID</v>
      </c>
      <c r="T82" s="177"/>
      <c r="U82" s="162"/>
      <c r="V82" s="14" t="s">
        <v>287</v>
      </c>
      <c r="W82" s="14"/>
      <c r="X82" s="15" t="e">
        <f>AVERAGE(S79:S82)</f>
        <v>#DIV/0!</v>
      </c>
      <c r="Y82" s="15" t="e">
        <f>1-X82</f>
        <v>#DIV/0!</v>
      </c>
    </row>
    <row r="83" spans="1:25" x14ac:dyDescent="0.3">
      <c r="T83" s="72"/>
      <c r="V83" s="14" t="s">
        <v>288</v>
      </c>
      <c r="W83" s="14"/>
      <c r="X83" s="15" t="e">
        <f>AVERAGE(X79:X82)</f>
        <v>#DIV/0!</v>
      </c>
      <c r="Y83" s="15" t="e">
        <f>1-X83</f>
        <v>#DIV/0!</v>
      </c>
    </row>
  </sheetData>
  <mergeCells count="94">
    <mergeCell ref="K2:N3"/>
    <mergeCell ref="A5:A24"/>
    <mergeCell ref="B5:B10"/>
    <mergeCell ref="C5:C10"/>
    <mergeCell ref="F5:F10"/>
    <mergeCell ref="B15:B19"/>
    <mergeCell ref="C15:C19"/>
    <mergeCell ref="F15:F19"/>
    <mergeCell ref="U6:U10"/>
    <mergeCell ref="B11:B14"/>
    <mergeCell ref="C11:C14"/>
    <mergeCell ref="F11:F14"/>
    <mergeCell ref="T11:T14"/>
    <mergeCell ref="U11:U14"/>
    <mergeCell ref="T6:T10"/>
    <mergeCell ref="U15:U19"/>
    <mergeCell ref="B20:B24"/>
    <mergeCell ref="C20:C24"/>
    <mergeCell ref="F20:F24"/>
    <mergeCell ref="T20:T24"/>
    <mergeCell ref="U20:U24"/>
    <mergeCell ref="T15:T19"/>
    <mergeCell ref="U25:U26"/>
    <mergeCell ref="B27:B30"/>
    <mergeCell ref="C27:C30"/>
    <mergeCell ref="F27:F30"/>
    <mergeCell ref="U27:U30"/>
    <mergeCell ref="A25:A36"/>
    <mergeCell ref="B25:B26"/>
    <mergeCell ref="C25:C26"/>
    <mergeCell ref="F25:F26"/>
    <mergeCell ref="T25:T26"/>
    <mergeCell ref="C31:C36"/>
    <mergeCell ref="F31:F36"/>
    <mergeCell ref="T31:T36"/>
    <mergeCell ref="A37:A56"/>
    <mergeCell ref="B38:B39"/>
    <mergeCell ref="C38:C39"/>
    <mergeCell ref="F38:F39"/>
    <mergeCell ref="T38:T39"/>
    <mergeCell ref="B51:B56"/>
    <mergeCell ref="C51:C56"/>
    <mergeCell ref="F51:F56"/>
    <mergeCell ref="T51:T56"/>
    <mergeCell ref="U31:U36"/>
    <mergeCell ref="B32:B36"/>
    <mergeCell ref="U38:U39"/>
    <mergeCell ref="B40:B43"/>
    <mergeCell ref="C40:C43"/>
    <mergeCell ref="F40:F43"/>
    <mergeCell ref="T40:T43"/>
    <mergeCell ref="U40:U43"/>
    <mergeCell ref="U51:U56"/>
    <mergeCell ref="B44:B50"/>
    <mergeCell ref="C44:C50"/>
    <mergeCell ref="F44:F50"/>
    <mergeCell ref="T44:T50"/>
    <mergeCell ref="U44:U50"/>
    <mergeCell ref="U58:U60"/>
    <mergeCell ref="B61:B62"/>
    <mergeCell ref="C61:C62"/>
    <mergeCell ref="F61:F62"/>
    <mergeCell ref="T61:T62"/>
    <mergeCell ref="U61:U62"/>
    <mergeCell ref="A57:A82"/>
    <mergeCell ref="B58:B60"/>
    <mergeCell ref="C58:C60"/>
    <mergeCell ref="F58:F60"/>
    <mergeCell ref="T58:T60"/>
    <mergeCell ref="B63:B65"/>
    <mergeCell ref="C63:C65"/>
    <mergeCell ref="F63:F65"/>
    <mergeCell ref="T63:T65"/>
    <mergeCell ref="B79:B82"/>
    <mergeCell ref="C79:C82"/>
    <mergeCell ref="F79:F82"/>
    <mergeCell ref="T79:T82"/>
    <mergeCell ref="U63:U65"/>
    <mergeCell ref="B71:B72"/>
    <mergeCell ref="C71:C72"/>
    <mergeCell ref="F71:F72"/>
    <mergeCell ref="T71:T72"/>
    <mergeCell ref="U71:U72"/>
    <mergeCell ref="B66:B70"/>
    <mergeCell ref="C66:C70"/>
    <mergeCell ref="F66:F70"/>
    <mergeCell ref="T66:T70"/>
    <mergeCell ref="U66:U70"/>
    <mergeCell ref="U79:U82"/>
    <mergeCell ref="B73:B78"/>
    <mergeCell ref="C73:C78"/>
    <mergeCell ref="F73:F78"/>
    <mergeCell ref="T73:T78"/>
    <mergeCell ref="U73:U78"/>
  </mergeCells>
  <conditionalFormatting sqref="L6:N6 K7:N10 K11:L11 K12:N82">
    <cfRule type="colorScale" priority="22">
      <colorScale>
        <cfvo type="min"/>
        <cfvo type="max"/>
        <color rgb="FFFF0000"/>
        <color theme="9"/>
      </colorScale>
    </cfRule>
  </conditionalFormatting>
  <conditionalFormatting sqref="K6">
    <cfRule type="colorScale" priority="11">
      <colorScale>
        <cfvo type="min"/>
        <cfvo type="max"/>
        <color rgb="FFFF0000"/>
        <color theme="9"/>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78" operator="equal" id="{D0FCB535-D1DC-467F-BCA0-4E6F49A0A811}">
            <xm:f>'http://tis.che.org/eis/eis_team/isac/SharedDocs/Qradar/O365 Qradar/Best Practices/[CIS Critical-Security-Control-v7.0bv4.xlsx]Values'!#REF!</xm:f>
            <x14:dxf>
              <fill>
                <patternFill>
                  <bgColor rgb="FF27AE60"/>
                </patternFill>
              </fill>
            </x14:dxf>
          </x14:cfRule>
          <x14:cfRule type="cellIs" priority="79" operator="equal" id="{527E7FC7-A375-4CE0-B9DE-C7ACC54CDB61}">
            <xm:f>'http://tis.che.org/eis/eis_team/isac/SharedDocs/Qradar/O365 Qradar/Best Practices/[CIS Critical-Security-Control-v7.0bv4.xlsx]Values'!#REF!</xm:f>
            <x14:dxf>
              <fill>
                <patternFill>
                  <bgColor rgb="FFF1C40F"/>
                </patternFill>
              </fill>
            </x14:dxf>
          </x14:cfRule>
          <x14:cfRule type="cellIs" priority="80" operator="equal" id="{4996ED37-5B61-4ACA-8F5C-48D451E2A7C7}">
            <xm:f>'http://tis.che.org/eis/eis_team/isac/SharedDocs/Qradar/O365 Qradar/Best Practices/[CIS Critical-Security-Control-v7.0bv4.xlsx]Values'!#REF!</xm:f>
            <x14:dxf>
              <fill>
                <patternFill>
                  <bgColor rgb="FFF39C12"/>
                </patternFill>
              </fill>
            </x14:dxf>
          </x14:cfRule>
          <x14:cfRule type="cellIs" priority="81" operator="equal" id="{C314652E-CD65-422B-A3E2-3E285FA8350B}">
            <xm:f>'http://tis.che.org/eis/eis_team/isac/SharedDocs/Qradar/O365 Qradar/Best Practices/[CIS Critical-Security-Control-v7.0bv4.xlsx]Values'!#REF!</xm:f>
            <x14:dxf>
              <fill>
                <patternFill>
                  <bgColor rgb="FFE67E22"/>
                </patternFill>
              </fill>
            </x14:dxf>
          </x14:cfRule>
          <x14:cfRule type="cellIs" priority="82" operator="equal" id="{50038289-8B2B-4F29-9225-F231BD6B0628}">
            <xm:f>'http://tis.che.org/eis/eis_team/isac/SharedDocs/Qradar/O365 Qradar/Best Practices/[CIS Critical-Security-Control-v7.0bv4.xlsx]Values'!#REF!</xm:f>
            <x14:dxf>
              <fill>
                <patternFill>
                  <bgColor rgb="FFE74C3C"/>
                </patternFill>
              </fill>
            </x14:dxf>
          </x14:cfRule>
          <xm:sqref>K9:K10</xm:sqref>
        </x14:conditionalFormatting>
        <x14:conditionalFormatting xmlns:xm="http://schemas.microsoft.com/office/excel/2006/main">
          <x14:cfRule type="cellIs" priority="63" operator="equal" id="{B18C6E44-5B46-4223-9396-5AA87B9D20DD}">
            <xm:f>'http://tis.che.org/eis/eis_team/isac/SharedDocs/Qradar/O365 Qradar/Best Practices/[CIS Critical-Security-Control-v7.0bv4.xlsx]Values'!#REF!</xm:f>
            <x14:dxf>
              <fill>
                <patternFill>
                  <bgColor rgb="FF27AE60"/>
                </patternFill>
              </fill>
            </x14:dxf>
          </x14:cfRule>
          <x14:cfRule type="cellIs" priority="74" operator="equal" id="{8BE2E209-E791-424A-A52F-17098DAFC659}">
            <xm:f>'http://tis.che.org/eis/eis_team/isac/SharedDocs/Qradar/O365 Qradar/Best Practices/[CIS Critical-Security-Control-v7.0bv4.xlsx]Values'!#REF!</xm:f>
            <x14:dxf>
              <fill>
                <patternFill>
                  <bgColor rgb="FFF1C40F"/>
                </patternFill>
              </fill>
            </x14:dxf>
          </x14:cfRule>
          <x14:cfRule type="cellIs" priority="75" operator="equal" id="{593130E5-F6B8-4C64-81A6-94378F3ABA26}">
            <xm:f>'http://tis.che.org/eis/eis_team/isac/SharedDocs/Qradar/O365 Qradar/Best Practices/[CIS Critical-Security-Control-v7.0bv4.xlsx]Values'!#REF!</xm:f>
            <x14:dxf>
              <fill>
                <patternFill>
                  <bgColor rgb="FFF39C12"/>
                </patternFill>
              </fill>
            </x14:dxf>
          </x14:cfRule>
          <x14:cfRule type="cellIs" priority="76" operator="equal" id="{C38A8B5E-EAE5-4658-BC0B-556C4FD1EA2A}">
            <xm:f>'http://tis.che.org/eis/eis_team/isac/SharedDocs/Qradar/O365 Qradar/Best Practices/[CIS Critical-Security-Control-v7.0bv4.xlsx]Values'!#REF!</xm:f>
            <x14:dxf>
              <fill>
                <patternFill>
                  <bgColor rgb="FFE67E22"/>
                </patternFill>
              </fill>
            </x14:dxf>
          </x14:cfRule>
          <x14:cfRule type="cellIs" priority="77" operator="equal" id="{F9C9E690-C688-4939-8941-5CF1006C3C24}">
            <xm:f>'http://tis.che.org/eis/eis_team/isac/SharedDocs/Qradar/O365 Qradar/Best Practices/[CIS Critical-Security-Control-v7.0bv4.xlsx]Values'!#REF!</xm:f>
            <x14:dxf>
              <fill>
                <patternFill>
                  <bgColor rgb="FFE74C3C"/>
                </patternFill>
              </fill>
            </x14:dxf>
          </x14:cfRule>
          <xm:sqref>L6 L9:L10</xm:sqref>
        </x14:conditionalFormatting>
        <x14:conditionalFormatting xmlns:xm="http://schemas.microsoft.com/office/excel/2006/main">
          <x14:cfRule type="cellIs" priority="64" operator="equal" id="{1C10F1C0-9BCD-4007-9CF0-423AB5CDA5EC}">
            <xm:f>'http://tis.che.org/eis/eis_team/isac/SharedDocs/Qradar/O365 Qradar/Best Practices/[CIS Critical-Security-Control-v7.0bv4.xlsx]Values'!#REF!</xm:f>
            <x14:dxf>
              <fill>
                <patternFill>
                  <bgColor rgb="FF27B060"/>
                </patternFill>
              </fill>
            </x14:dxf>
          </x14:cfRule>
          <x14:cfRule type="cellIs" priority="70" operator="equal" id="{D5BAF22F-BA9E-40F3-A74C-6756C5BF8607}">
            <xm:f>'http://tis.che.org/eis/eis_team/isac/SharedDocs/Qradar/O365 Qradar/Best Practices/[CIS Critical-Security-Control-v7.0bv4.xlsx]Values'!#REF!</xm:f>
            <x14:dxf>
              <fill>
                <patternFill>
                  <bgColor rgb="FFF1C40F"/>
                </patternFill>
              </fill>
            </x14:dxf>
          </x14:cfRule>
          <x14:cfRule type="cellIs" priority="71" operator="equal" id="{F5ABB8D7-EAF9-42C8-933E-BF9A177A706F}">
            <xm:f>'http://tis.che.org/eis/eis_team/isac/SharedDocs/Qradar/O365 Qradar/Best Practices/[CIS Critical-Security-Control-v7.0bv4.xlsx]Values'!#REF!</xm:f>
            <x14:dxf>
              <fill>
                <patternFill>
                  <bgColor rgb="FFF39C12"/>
                </patternFill>
              </fill>
            </x14:dxf>
          </x14:cfRule>
          <x14:cfRule type="cellIs" priority="72" operator="equal" id="{2A6CF30B-4565-4B33-A170-9CBC320B788E}">
            <xm:f>'http://tis.che.org/eis/eis_team/isac/SharedDocs/Qradar/O365 Qradar/Best Practices/[CIS Critical-Security-Control-v7.0bv4.xlsx]Values'!#REF!</xm:f>
            <x14:dxf>
              <fill>
                <patternFill>
                  <bgColor rgb="FFE67E22"/>
                </patternFill>
              </fill>
            </x14:dxf>
          </x14:cfRule>
          <x14:cfRule type="cellIs" priority="73" operator="equal" id="{A0BD39CB-0DCB-4CA6-8A5B-2AE27E4BD370}">
            <xm:f>'http://tis.che.org/eis/eis_team/isac/SharedDocs/Qradar/O365 Qradar/Best Practices/[CIS Critical-Security-Control-v7.0bv4.xlsx]Values'!#REF!</xm:f>
            <x14:dxf>
              <fill>
                <patternFill>
                  <bgColor rgb="FFE74C3C"/>
                </patternFill>
              </fill>
            </x14:dxf>
          </x14:cfRule>
          <xm:sqref>M6 M9:M10</xm:sqref>
        </x14:conditionalFormatting>
        <x14:conditionalFormatting xmlns:xm="http://schemas.microsoft.com/office/excel/2006/main">
          <x14:cfRule type="cellIs" priority="65" operator="equal" id="{0389AE92-2A25-4F36-98F6-74C364DF4725}">
            <xm:f>'http://tis.che.org/eis/eis_team/isac/SharedDocs/Qradar/O365 Qradar/Best Practices/[CIS Critical-Security-Control-v7.0bv4.xlsx]Values'!#REF!</xm:f>
            <x14:dxf>
              <fill>
                <patternFill>
                  <bgColor rgb="FF27AE60"/>
                </patternFill>
              </fill>
            </x14:dxf>
          </x14:cfRule>
          <x14:cfRule type="cellIs" priority="67" operator="equal" id="{A54C252F-75E6-4326-B8AE-13C73C7F2F51}">
            <xm:f>'http://tis.che.org/eis/eis_team/isac/SharedDocs/Qradar/O365 Qradar/Best Practices/[CIS Critical-Security-Control-v7.0bv4.xlsx]Values'!#REF!</xm:f>
            <x14:dxf>
              <fill>
                <patternFill>
                  <bgColor rgb="FFF39C12"/>
                </patternFill>
              </fill>
            </x14:dxf>
          </x14:cfRule>
          <x14:cfRule type="cellIs" priority="68" operator="equal" id="{963C7DA5-4259-4C4E-ADA5-4458D2A34DF7}">
            <xm:f>'http://tis.che.org/eis/eis_team/isac/SharedDocs/Qradar/O365 Qradar/Best Practices/[CIS Critical-Security-Control-v7.0bv4.xlsx]Values'!#REF!</xm:f>
            <x14:dxf>
              <fill>
                <patternFill>
                  <bgColor rgb="FFE67E22"/>
                </patternFill>
              </fill>
            </x14:dxf>
          </x14:cfRule>
          <x14:cfRule type="cellIs" priority="69" operator="equal" id="{96B3B40D-CD6C-4988-8815-9C6BD56E6747}">
            <xm:f>'http://tis.che.org/eis/eis_team/isac/SharedDocs/Qradar/O365 Qradar/Best Practices/[CIS Critical-Security-Control-v7.0bv4.xlsx]Values'!#REF!</xm:f>
            <x14:dxf>
              <fill>
                <patternFill>
                  <bgColor rgb="FFE74C3C"/>
                </patternFill>
              </fill>
            </x14:dxf>
          </x14:cfRule>
          <xm:sqref>N6 N9:N10</xm:sqref>
        </x14:conditionalFormatting>
        <x14:conditionalFormatting xmlns:xm="http://schemas.microsoft.com/office/excel/2006/main">
          <x14:cfRule type="cellIs" priority="66" operator="equal" id="{EDC10D72-A245-4F34-A6A1-0D73440C8C15}">
            <xm:f>'http://tis.che.org/eis/eis_team/isac/SharedDocs/Qradar/O365 Qradar/Best Practices/[CIS Critical-Security-Control-v7.0bv4.xlsx]Values'!#REF!</xm:f>
            <x14:dxf>
              <fill>
                <patternFill>
                  <bgColor rgb="FFF1C40F"/>
                </patternFill>
              </fill>
            </x14:dxf>
          </x14:cfRule>
          <xm:sqref>N6 N9:N10</xm:sqref>
        </x14:conditionalFormatting>
        <x14:conditionalFormatting xmlns:xm="http://schemas.microsoft.com/office/excel/2006/main">
          <x14:cfRule type="cellIs" priority="58" operator="equal" id="{2B84E9A0-EDE3-4842-8518-2EF580C96749}">
            <xm:f>'http://tis.che.org/eis/eis_team/isac/SharedDocs/Qradar/O365 Qradar/Best Practices/[CIS Critical-Security-Control-v7.0bv4.xlsx]Values'!#REF!</xm:f>
            <x14:dxf>
              <fill>
                <patternFill>
                  <bgColor rgb="FF27AE60"/>
                </patternFill>
              </fill>
            </x14:dxf>
          </x14:cfRule>
          <x14:cfRule type="cellIs" priority="59" operator="equal" id="{8BC1FA80-75B5-4F5A-8641-3DE802A1F7F5}">
            <xm:f>'http://tis.che.org/eis/eis_team/isac/SharedDocs/Qradar/O365 Qradar/Best Practices/[CIS Critical-Security-Control-v7.0bv4.xlsx]Values'!#REF!</xm:f>
            <x14:dxf>
              <fill>
                <patternFill>
                  <bgColor rgb="FFF1C40F"/>
                </patternFill>
              </fill>
            </x14:dxf>
          </x14:cfRule>
          <x14:cfRule type="cellIs" priority="60" operator="equal" id="{FADB6FDC-8F3D-422C-8C00-C0F7BB46768E}">
            <xm:f>'http://tis.che.org/eis/eis_team/isac/SharedDocs/Qradar/O365 Qradar/Best Practices/[CIS Critical-Security-Control-v7.0bv4.xlsx]Values'!#REF!</xm:f>
            <x14:dxf>
              <fill>
                <patternFill>
                  <bgColor rgb="FFF39C12"/>
                </patternFill>
              </fill>
            </x14:dxf>
          </x14:cfRule>
          <x14:cfRule type="cellIs" priority="61" operator="equal" id="{8C707FEA-E6DE-4E7A-9722-D6D445DEC33F}">
            <xm:f>'http://tis.che.org/eis/eis_team/isac/SharedDocs/Qradar/O365 Qradar/Best Practices/[CIS Critical-Security-Control-v7.0bv4.xlsx]Values'!#REF!</xm:f>
            <x14:dxf>
              <fill>
                <patternFill>
                  <bgColor rgb="FFE67E22"/>
                </patternFill>
              </fill>
            </x14:dxf>
          </x14:cfRule>
          <x14:cfRule type="cellIs" priority="62" operator="equal" id="{17944A77-542C-4C79-9B2B-21A99BF36923}">
            <xm:f>'http://tis.che.org/eis/eis_team/isac/SharedDocs/Qradar/O365 Qradar/Best Practices/[CIS Critical-Security-Control-v7.0bv4.xlsx]Values'!#REF!</xm:f>
            <x14:dxf>
              <fill>
                <patternFill>
                  <bgColor rgb="FFE74C3C"/>
                </patternFill>
              </fill>
            </x14:dxf>
          </x14:cfRule>
          <xm:sqref>K7</xm:sqref>
        </x14:conditionalFormatting>
        <x14:conditionalFormatting xmlns:xm="http://schemas.microsoft.com/office/excel/2006/main">
          <x14:cfRule type="cellIs" priority="43" operator="equal" id="{76185864-A55D-451A-901C-09026E976096}">
            <xm:f>'http://tis.che.org/eis/eis_team/isac/SharedDocs/Qradar/O365 Qradar/Best Practices/[CIS Critical-Security-Control-v7.0bv4.xlsx]Values'!#REF!</xm:f>
            <x14:dxf>
              <fill>
                <patternFill>
                  <bgColor rgb="FF27AE60"/>
                </patternFill>
              </fill>
            </x14:dxf>
          </x14:cfRule>
          <x14:cfRule type="cellIs" priority="54" operator="equal" id="{37C6328E-1D06-4D7E-8177-667F9E9491AC}">
            <xm:f>'http://tis.che.org/eis/eis_team/isac/SharedDocs/Qradar/O365 Qradar/Best Practices/[CIS Critical-Security-Control-v7.0bv4.xlsx]Values'!#REF!</xm:f>
            <x14:dxf>
              <fill>
                <patternFill>
                  <bgColor rgb="FFF1C40F"/>
                </patternFill>
              </fill>
            </x14:dxf>
          </x14:cfRule>
          <x14:cfRule type="cellIs" priority="55" operator="equal" id="{049494FE-B9A0-4325-8AE9-1327AAF43DBF}">
            <xm:f>'http://tis.che.org/eis/eis_team/isac/SharedDocs/Qradar/O365 Qradar/Best Practices/[CIS Critical-Security-Control-v7.0bv4.xlsx]Values'!#REF!</xm:f>
            <x14:dxf>
              <fill>
                <patternFill>
                  <bgColor rgb="FFF39C12"/>
                </patternFill>
              </fill>
            </x14:dxf>
          </x14:cfRule>
          <x14:cfRule type="cellIs" priority="56" operator="equal" id="{93FC299C-0E5C-42D6-8EAC-D153F2067ADA}">
            <xm:f>'http://tis.che.org/eis/eis_team/isac/SharedDocs/Qradar/O365 Qradar/Best Practices/[CIS Critical-Security-Control-v7.0bv4.xlsx]Values'!#REF!</xm:f>
            <x14:dxf>
              <fill>
                <patternFill>
                  <bgColor rgb="FFE67E22"/>
                </patternFill>
              </fill>
            </x14:dxf>
          </x14:cfRule>
          <x14:cfRule type="cellIs" priority="57" operator="equal" id="{52F8CA48-4241-463C-8696-673D3BFD1B62}">
            <xm:f>'http://tis.che.org/eis/eis_team/isac/SharedDocs/Qradar/O365 Qradar/Best Practices/[CIS Critical-Security-Control-v7.0bv4.xlsx]Values'!#REF!</xm:f>
            <x14:dxf>
              <fill>
                <patternFill>
                  <bgColor rgb="FFE74C3C"/>
                </patternFill>
              </fill>
            </x14:dxf>
          </x14:cfRule>
          <xm:sqref>L7</xm:sqref>
        </x14:conditionalFormatting>
        <x14:conditionalFormatting xmlns:xm="http://schemas.microsoft.com/office/excel/2006/main">
          <x14:cfRule type="cellIs" priority="44" operator="equal" id="{84D03F61-9884-493C-8367-596BFD6661CA}">
            <xm:f>'http://tis.che.org/eis/eis_team/isac/SharedDocs/Qradar/O365 Qradar/Best Practices/[CIS Critical-Security-Control-v7.0bv4.xlsx]Values'!#REF!</xm:f>
            <x14:dxf>
              <fill>
                <patternFill>
                  <bgColor rgb="FF27B060"/>
                </patternFill>
              </fill>
            </x14:dxf>
          </x14:cfRule>
          <x14:cfRule type="cellIs" priority="50" operator="equal" id="{5468AE55-E4B8-4AFF-9B6A-3C24498FB3B5}">
            <xm:f>'http://tis.che.org/eis/eis_team/isac/SharedDocs/Qradar/O365 Qradar/Best Practices/[CIS Critical-Security-Control-v7.0bv4.xlsx]Values'!#REF!</xm:f>
            <x14:dxf>
              <fill>
                <patternFill>
                  <bgColor rgb="FFF1C40F"/>
                </patternFill>
              </fill>
            </x14:dxf>
          </x14:cfRule>
          <x14:cfRule type="cellIs" priority="51" operator="equal" id="{0A661802-67CB-414F-9CB2-D022B10E10A7}">
            <xm:f>'http://tis.che.org/eis/eis_team/isac/SharedDocs/Qradar/O365 Qradar/Best Practices/[CIS Critical-Security-Control-v7.0bv4.xlsx]Values'!#REF!</xm:f>
            <x14:dxf>
              <fill>
                <patternFill>
                  <bgColor rgb="FFF39C12"/>
                </patternFill>
              </fill>
            </x14:dxf>
          </x14:cfRule>
          <x14:cfRule type="cellIs" priority="52" operator="equal" id="{CC0631BB-C907-4310-9C00-B21BB2FCE0A5}">
            <xm:f>'http://tis.che.org/eis/eis_team/isac/SharedDocs/Qradar/O365 Qradar/Best Practices/[CIS Critical-Security-Control-v7.0bv4.xlsx]Values'!#REF!</xm:f>
            <x14:dxf>
              <fill>
                <patternFill>
                  <bgColor rgb="FFE67E22"/>
                </patternFill>
              </fill>
            </x14:dxf>
          </x14:cfRule>
          <x14:cfRule type="cellIs" priority="53" operator="equal" id="{7C606281-A7FB-46A8-ACE9-32B50FA1013C}">
            <xm:f>'http://tis.che.org/eis/eis_team/isac/SharedDocs/Qradar/O365 Qradar/Best Practices/[CIS Critical-Security-Control-v7.0bv4.xlsx]Values'!#REF!</xm:f>
            <x14:dxf>
              <fill>
                <patternFill>
                  <bgColor rgb="FFE74C3C"/>
                </patternFill>
              </fill>
            </x14:dxf>
          </x14:cfRule>
          <xm:sqref>M7</xm:sqref>
        </x14:conditionalFormatting>
        <x14:conditionalFormatting xmlns:xm="http://schemas.microsoft.com/office/excel/2006/main">
          <x14:cfRule type="cellIs" priority="45" operator="equal" id="{FD922B63-33F0-4546-A728-E6A3DD2DFCD8}">
            <xm:f>'http://tis.che.org/eis/eis_team/isac/SharedDocs/Qradar/O365 Qradar/Best Practices/[CIS Critical-Security-Control-v7.0bv4.xlsx]Values'!#REF!</xm:f>
            <x14:dxf>
              <fill>
                <patternFill>
                  <bgColor rgb="FF27AE60"/>
                </patternFill>
              </fill>
            </x14:dxf>
          </x14:cfRule>
          <x14:cfRule type="cellIs" priority="47" operator="equal" id="{CBBA4697-C2D1-49B0-A999-2FB4FB19189E}">
            <xm:f>'http://tis.che.org/eis/eis_team/isac/SharedDocs/Qradar/O365 Qradar/Best Practices/[CIS Critical-Security-Control-v7.0bv4.xlsx]Values'!#REF!</xm:f>
            <x14:dxf>
              <fill>
                <patternFill>
                  <bgColor rgb="FFF39C12"/>
                </patternFill>
              </fill>
            </x14:dxf>
          </x14:cfRule>
          <x14:cfRule type="cellIs" priority="48" operator="equal" id="{83251CE0-A790-4A99-B91E-D58E079ACF9D}">
            <xm:f>'http://tis.che.org/eis/eis_team/isac/SharedDocs/Qradar/O365 Qradar/Best Practices/[CIS Critical-Security-Control-v7.0bv4.xlsx]Values'!#REF!</xm:f>
            <x14:dxf>
              <fill>
                <patternFill>
                  <bgColor rgb="FFE67E22"/>
                </patternFill>
              </fill>
            </x14:dxf>
          </x14:cfRule>
          <x14:cfRule type="cellIs" priority="49" operator="equal" id="{D5CADAB4-96B4-494D-B6E2-A4DD9A8104EF}">
            <xm:f>'http://tis.che.org/eis/eis_team/isac/SharedDocs/Qradar/O365 Qradar/Best Practices/[CIS Critical-Security-Control-v7.0bv4.xlsx]Values'!#REF!</xm:f>
            <x14:dxf>
              <fill>
                <patternFill>
                  <bgColor rgb="FFE74C3C"/>
                </patternFill>
              </fill>
            </x14:dxf>
          </x14:cfRule>
          <xm:sqref>N7</xm:sqref>
        </x14:conditionalFormatting>
        <x14:conditionalFormatting xmlns:xm="http://schemas.microsoft.com/office/excel/2006/main">
          <x14:cfRule type="cellIs" priority="46" operator="equal" id="{A4CBA7E4-B961-41C6-84E0-DBDDBE78BFED}">
            <xm:f>'http://tis.che.org/eis/eis_team/isac/SharedDocs/Qradar/O365 Qradar/Best Practices/[CIS Critical-Security-Control-v7.0bv4.xlsx]Values'!#REF!</xm:f>
            <x14:dxf>
              <fill>
                <patternFill>
                  <bgColor rgb="FFF1C40F"/>
                </patternFill>
              </fill>
            </x14:dxf>
          </x14:cfRule>
          <xm:sqref>N7</xm:sqref>
        </x14:conditionalFormatting>
        <x14:conditionalFormatting xmlns:xm="http://schemas.microsoft.com/office/excel/2006/main">
          <x14:cfRule type="cellIs" priority="38" operator="equal" id="{5201BC43-91DD-4327-ADC7-A6B003E9EF02}">
            <xm:f>'http://tis.che.org/eis/eis_team/isac/SharedDocs/Qradar/O365 Qradar/Best Practices/[CIS Critical-Security-Control-v7.0bv4.xlsx]Values'!#REF!</xm:f>
            <x14:dxf>
              <fill>
                <patternFill>
                  <bgColor rgb="FF27AE60"/>
                </patternFill>
              </fill>
            </x14:dxf>
          </x14:cfRule>
          <x14:cfRule type="cellIs" priority="39" operator="equal" id="{FB60EE94-CE07-4841-8097-6C7022E7738A}">
            <xm:f>'http://tis.che.org/eis/eis_team/isac/SharedDocs/Qradar/O365 Qradar/Best Practices/[CIS Critical-Security-Control-v7.0bv4.xlsx]Values'!#REF!</xm:f>
            <x14:dxf>
              <fill>
                <patternFill>
                  <bgColor rgb="FFF1C40F"/>
                </patternFill>
              </fill>
            </x14:dxf>
          </x14:cfRule>
          <x14:cfRule type="cellIs" priority="40" operator="equal" id="{CBB12F93-D025-47C8-BB28-B806E50D6AD9}">
            <xm:f>'http://tis.che.org/eis/eis_team/isac/SharedDocs/Qradar/O365 Qradar/Best Practices/[CIS Critical-Security-Control-v7.0bv4.xlsx]Values'!#REF!</xm:f>
            <x14:dxf>
              <fill>
                <patternFill>
                  <bgColor rgb="FFF39C12"/>
                </patternFill>
              </fill>
            </x14:dxf>
          </x14:cfRule>
          <x14:cfRule type="cellIs" priority="41" operator="equal" id="{45546E7D-1FE5-47AA-A436-21FBFBB6BA0E}">
            <xm:f>'http://tis.che.org/eis/eis_team/isac/SharedDocs/Qradar/O365 Qradar/Best Practices/[CIS Critical-Security-Control-v7.0bv4.xlsx]Values'!#REF!</xm:f>
            <x14:dxf>
              <fill>
                <patternFill>
                  <bgColor rgb="FFE67E22"/>
                </patternFill>
              </fill>
            </x14:dxf>
          </x14:cfRule>
          <x14:cfRule type="cellIs" priority="42" operator="equal" id="{C2C331A5-E734-46B5-9CE1-1EE28E8C1C35}">
            <xm:f>'http://tis.che.org/eis/eis_team/isac/SharedDocs/Qradar/O365 Qradar/Best Practices/[CIS Critical-Security-Control-v7.0bv4.xlsx]Values'!#REF!</xm:f>
            <x14:dxf>
              <fill>
                <patternFill>
                  <bgColor rgb="FFE74C3C"/>
                </patternFill>
              </fill>
            </x14:dxf>
          </x14:cfRule>
          <xm:sqref>K8</xm:sqref>
        </x14:conditionalFormatting>
        <x14:conditionalFormatting xmlns:xm="http://schemas.microsoft.com/office/excel/2006/main">
          <x14:cfRule type="cellIs" priority="23" operator="equal" id="{201C916D-0873-4103-8093-EEB2A5BD50D1}">
            <xm:f>'http://tis.che.org/eis/eis_team/isac/SharedDocs/Qradar/O365 Qradar/Best Practices/[CIS Critical-Security-Control-v7.0bv4.xlsx]Values'!#REF!</xm:f>
            <x14:dxf>
              <fill>
                <patternFill>
                  <bgColor rgb="FF27AE60"/>
                </patternFill>
              </fill>
            </x14:dxf>
          </x14:cfRule>
          <x14:cfRule type="cellIs" priority="34" operator="equal" id="{86545FDA-A801-4FCD-B1E6-9253C60B27B4}">
            <xm:f>'http://tis.che.org/eis/eis_team/isac/SharedDocs/Qradar/O365 Qradar/Best Practices/[CIS Critical-Security-Control-v7.0bv4.xlsx]Values'!#REF!</xm:f>
            <x14:dxf>
              <fill>
                <patternFill>
                  <bgColor rgb="FFF1C40F"/>
                </patternFill>
              </fill>
            </x14:dxf>
          </x14:cfRule>
          <x14:cfRule type="cellIs" priority="35" operator="equal" id="{C893C25A-8AC6-4CDC-8525-BFE1808D7F91}">
            <xm:f>'http://tis.che.org/eis/eis_team/isac/SharedDocs/Qradar/O365 Qradar/Best Practices/[CIS Critical-Security-Control-v7.0bv4.xlsx]Values'!#REF!</xm:f>
            <x14:dxf>
              <fill>
                <patternFill>
                  <bgColor rgb="FFF39C12"/>
                </patternFill>
              </fill>
            </x14:dxf>
          </x14:cfRule>
          <x14:cfRule type="cellIs" priority="36" operator="equal" id="{DA166CE2-A675-43B4-907A-BE2AB5D74B55}">
            <xm:f>'http://tis.che.org/eis/eis_team/isac/SharedDocs/Qradar/O365 Qradar/Best Practices/[CIS Critical-Security-Control-v7.0bv4.xlsx]Values'!#REF!</xm:f>
            <x14:dxf>
              <fill>
                <patternFill>
                  <bgColor rgb="FFE67E22"/>
                </patternFill>
              </fill>
            </x14:dxf>
          </x14:cfRule>
          <x14:cfRule type="cellIs" priority="37" operator="equal" id="{B6F267BD-04C0-4E1F-803B-4EE6D0B7E26B}">
            <xm:f>'http://tis.che.org/eis/eis_team/isac/SharedDocs/Qradar/O365 Qradar/Best Practices/[CIS Critical-Security-Control-v7.0bv4.xlsx]Values'!#REF!</xm:f>
            <x14:dxf>
              <fill>
                <patternFill>
                  <bgColor rgb="FFE74C3C"/>
                </patternFill>
              </fill>
            </x14:dxf>
          </x14:cfRule>
          <xm:sqref>L8</xm:sqref>
        </x14:conditionalFormatting>
        <x14:conditionalFormatting xmlns:xm="http://schemas.microsoft.com/office/excel/2006/main">
          <x14:cfRule type="cellIs" priority="24" operator="equal" id="{79849625-3444-4B90-B139-BFB3AFF7B003}">
            <xm:f>'http://tis.che.org/eis/eis_team/isac/SharedDocs/Qradar/O365 Qradar/Best Practices/[CIS Critical-Security-Control-v7.0bv4.xlsx]Values'!#REF!</xm:f>
            <x14:dxf>
              <fill>
                <patternFill>
                  <bgColor rgb="FF27B060"/>
                </patternFill>
              </fill>
            </x14:dxf>
          </x14:cfRule>
          <x14:cfRule type="cellIs" priority="30" operator="equal" id="{92F83BDD-AA0E-4013-AB07-1636652E39C2}">
            <xm:f>'http://tis.che.org/eis/eis_team/isac/SharedDocs/Qradar/O365 Qradar/Best Practices/[CIS Critical-Security-Control-v7.0bv4.xlsx]Values'!#REF!</xm:f>
            <x14:dxf>
              <fill>
                <patternFill>
                  <bgColor rgb="FFF1C40F"/>
                </patternFill>
              </fill>
            </x14:dxf>
          </x14:cfRule>
          <x14:cfRule type="cellIs" priority="31" operator="equal" id="{272E1D2A-751B-428E-A4F6-9C3FA3CDB787}">
            <xm:f>'http://tis.che.org/eis/eis_team/isac/SharedDocs/Qradar/O365 Qradar/Best Practices/[CIS Critical-Security-Control-v7.0bv4.xlsx]Values'!#REF!</xm:f>
            <x14:dxf>
              <fill>
                <patternFill>
                  <bgColor rgb="FFF39C12"/>
                </patternFill>
              </fill>
            </x14:dxf>
          </x14:cfRule>
          <x14:cfRule type="cellIs" priority="32" operator="equal" id="{629668DE-8C6C-47C9-8F44-7026B6A77848}">
            <xm:f>'http://tis.che.org/eis/eis_team/isac/SharedDocs/Qradar/O365 Qradar/Best Practices/[CIS Critical-Security-Control-v7.0bv4.xlsx]Values'!#REF!</xm:f>
            <x14:dxf>
              <fill>
                <patternFill>
                  <bgColor rgb="FFE67E22"/>
                </patternFill>
              </fill>
            </x14:dxf>
          </x14:cfRule>
          <x14:cfRule type="cellIs" priority="33" operator="equal" id="{57F2C0FA-7443-47D7-B8B9-56372795DA6A}">
            <xm:f>'http://tis.che.org/eis/eis_team/isac/SharedDocs/Qradar/O365 Qradar/Best Practices/[CIS Critical-Security-Control-v7.0bv4.xlsx]Values'!#REF!</xm:f>
            <x14:dxf>
              <fill>
                <patternFill>
                  <bgColor rgb="FFE74C3C"/>
                </patternFill>
              </fill>
            </x14:dxf>
          </x14:cfRule>
          <xm:sqref>M8</xm:sqref>
        </x14:conditionalFormatting>
        <x14:conditionalFormatting xmlns:xm="http://schemas.microsoft.com/office/excel/2006/main">
          <x14:cfRule type="cellIs" priority="25" operator="equal" id="{4A03243B-B0AF-478F-878F-21DC545FBCB5}">
            <xm:f>'http://tis.che.org/eis/eis_team/isac/SharedDocs/Qradar/O365 Qradar/Best Practices/[CIS Critical-Security-Control-v7.0bv4.xlsx]Values'!#REF!</xm:f>
            <x14:dxf>
              <fill>
                <patternFill>
                  <bgColor rgb="FF27AE60"/>
                </patternFill>
              </fill>
            </x14:dxf>
          </x14:cfRule>
          <x14:cfRule type="cellIs" priority="27" operator="equal" id="{6D884067-B541-4918-B23D-ACF7B2B8F027}">
            <xm:f>'http://tis.che.org/eis/eis_team/isac/SharedDocs/Qradar/O365 Qradar/Best Practices/[CIS Critical-Security-Control-v7.0bv4.xlsx]Values'!#REF!</xm:f>
            <x14:dxf>
              <fill>
                <patternFill>
                  <bgColor rgb="FFF39C12"/>
                </patternFill>
              </fill>
            </x14:dxf>
          </x14:cfRule>
          <x14:cfRule type="cellIs" priority="28" operator="equal" id="{6041D9A6-3233-4AEA-B366-FB512160F15A}">
            <xm:f>'http://tis.che.org/eis/eis_team/isac/SharedDocs/Qradar/O365 Qradar/Best Practices/[CIS Critical-Security-Control-v7.0bv4.xlsx]Values'!#REF!</xm:f>
            <x14:dxf>
              <fill>
                <patternFill>
                  <bgColor rgb="FFE67E22"/>
                </patternFill>
              </fill>
            </x14:dxf>
          </x14:cfRule>
          <x14:cfRule type="cellIs" priority="29" operator="equal" id="{9CD134B1-D3B1-4CF2-8BD8-9399614EB5D1}">
            <xm:f>'http://tis.che.org/eis/eis_team/isac/SharedDocs/Qradar/O365 Qradar/Best Practices/[CIS Critical-Security-Control-v7.0bv4.xlsx]Values'!#REF!</xm:f>
            <x14:dxf>
              <fill>
                <patternFill>
                  <bgColor rgb="FFE74C3C"/>
                </patternFill>
              </fill>
            </x14:dxf>
          </x14:cfRule>
          <xm:sqref>N8</xm:sqref>
        </x14:conditionalFormatting>
        <x14:conditionalFormatting xmlns:xm="http://schemas.microsoft.com/office/excel/2006/main">
          <x14:cfRule type="cellIs" priority="26" operator="equal" id="{01EAF5D5-A4BE-4F5A-9306-2796E68B8247}">
            <xm:f>'http://tis.che.org/eis/eis_team/isac/SharedDocs/Qradar/O365 Qradar/Best Practices/[CIS Critical-Security-Control-v7.0bv4.xlsx]Values'!#REF!</xm:f>
            <x14:dxf>
              <fill>
                <patternFill>
                  <bgColor rgb="FFF1C40F"/>
                </patternFill>
              </fill>
            </x14:dxf>
          </x14:cfRule>
          <xm:sqref>N8</xm:sqref>
        </x14:conditionalFormatting>
        <x14:conditionalFormatting xmlns:xm="http://schemas.microsoft.com/office/excel/2006/main">
          <x14:cfRule type="cellIs" priority="17" operator="equal" id="{618844CE-401E-4A51-94AA-EBC2B35E2588}">
            <xm:f>Sheet2!$A$8</xm:f>
            <x14:dxf>
              <fill>
                <patternFill>
                  <bgColor rgb="FF27AE60"/>
                </patternFill>
              </fill>
            </x14:dxf>
          </x14:cfRule>
          <x14:cfRule type="cellIs" priority="18" operator="equal" id="{5BF7248F-67AD-4DF9-A1C1-FB09680FCD26}">
            <xm:f>Sheet2!$A$7</xm:f>
            <x14:dxf>
              <fill>
                <patternFill>
                  <bgColor rgb="FFF1C40F"/>
                </patternFill>
              </fill>
            </x14:dxf>
          </x14:cfRule>
          <x14:cfRule type="cellIs" priority="19" operator="equal" id="{DABA7F57-EEFB-463F-96EC-2FAB284E6878}">
            <xm:f>Sheet2!$A$6</xm:f>
            <x14:dxf>
              <fill>
                <patternFill>
                  <bgColor rgb="FFF39C12"/>
                </patternFill>
              </fill>
            </x14:dxf>
          </x14:cfRule>
          <x14:cfRule type="cellIs" priority="20" operator="equal" id="{F860CE7A-85F8-47D4-A09C-4785E8EEC4EF}">
            <xm:f>Sheet2!$A$5</xm:f>
            <x14:dxf>
              <fill>
                <patternFill>
                  <bgColor rgb="FFE67E22"/>
                </patternFill>
              </fill>
            </x14:dxf>
          </x14:cfRule>
          <x14:cfRule type="cellIs" priority="21" operator="equal" id="{775CE2B9-37BE-4954-B536-5D65D990A74A}">
            <xm:f>Sheet2!$A$4</xm:f>
            <x14:dxf>
              <fill>
                <patternFill>
                  <bgColor rgb="FFE74C3C"/>
                </patternFill>
              </fill>
            </x14:dxf>
          </x14:cfRule>
          <xm:sqref>K6:K82</xm:sqref>
        </x14:conditionalFormatting>
        <x14:conditionalFormatting xmlns:xm="http://schemas.microsoft.com/office/excel/2006/main">
          <x14:cfRule type="cellIs" priority="12" operator="equal" id="{5D58D3DE-40FA-42AB-AB48-3518522C2F9C}">
            <xm:f>Sheet2!$A$15</xm:f>
            <x14:dxf>
              <fill>
                <patternFill>
                  <bgColor rgb="FF27AE60"/>
                </patternFill>
              </fill>
            </x14:dxf>
          </x14:cfRule>
          <x14:cfRule type="cellIs" priority="13" operator="equal" id="{0915E880-EE44-472E-AC05-4F97FBC81C9C}">
            <xm:f>Sheet2!$A$14</xm:f>
            <x14:dxf>
              <fill>
                <patternFill>
                  <bgColor rgb="FFF1C40F"/>
                </patternFill>
              </fill>
            </x14:dxf>
          </x14:cfRule>
          <x14:cfRule type="cellIs" priority="14" operator="equal" id="{C4F10EF8-C91B-4294-A77E-3544384F1E02}">
            <xm:f>Sheet2!$A$13</xm:f>
            <x14:dxf>
              <fill>
                <patternFill>
                  <bgColor rgb="FFF39C12"/>
                </patternFill>
              </fill>
            </x14:dxf>
          </x14:cfRule>
          <x14:cfRule type="cellIs" priority="15" operator="equal" id="{6F4F5845-2CB7-45C1-8E8E-8735AFCDF9BB}">
            <xm:f>Sheet2!$A$12</xm:f>
            <x14:dxf>
              <fill>
                <patternFill>
                  <bgColor rgb="FFE67E22"/>
                </patternFill>
              </fill>
            </x14:dxf>
          </x14:cfRule>
          <x14:cfRule type="cellIs" priority="16" operator="equal" id="{8D80D4A6-F881-4849-98BF-410CB5065321}">
            <xm:f>Sheet2!$A$11</xm:f>
            <x14:dxf>
              <fill>
                <patternFill>
                  <bgColor rgb="FFE74C3C"/>
                </patternFill>
              </fill>
            </x14:dxf>
          </x14:cfRule>
          <xm:sqref>L6:L82</xm:sqref>
        </x14:conditionalFormatting>
        <x14:conditionalFormatting xmlns:xm="http://schemas.microsoft.com/office/excel/2006/main">
          <x14:cfRule type="cellIs" priority="6" operator="equal" id="{421D5F8D-0E1A-49A4-BCBA-26238BE3B9BC}">
            <xm:f>Sheet2!$A$22</xm:f>
            <x14:dxf>
              <fill>
                <patternFill>
                  <bgColor rgb="FF27AE60"/>
                </patternFill>
              </fill>
            </x14:dxf>
          </x14:cfRule>
          <x14:cfRule type="cellIs" priority="7" operator="equal" id="{D03C4D58-5B8F-4919-8B7A-A66011CEB60B}">
            <xm:f>Sheet2!$A$21</xm:f>
            <x14:dxf>
              <fill>
                <patternFill>
                  <bgColor rgb="FFF1C40F"/>
                </patternFill>
              </fill>
            </x14:dxf>
          </x14:cfRule>
          <x14:cfRule type="cellIs" priority="8" operator="equal" id="{760FC324-AE69-457E-9736-E7214CA73236}">
            <xm:f>Sheet2!$A$20</xm:f>
            <x14:dxf>
              <fill>
                <patternFill>
                  <bgColor rgb="FFF39C12"/>
                </patternFill>
              </fill>
            </x14:dxf>
          </x14:cfRule>
          <x14:cfRule type="cellIs" priority="9" operator="equal" id="{6F428F82-267C-4597-AEB4-C8608EA3527D}">
            <xm:f>Sheet2!$A$19</xm:f>
            <x14:dxf>
              <fill>
                <patternFill>
                  <bgColor rgb="FFE67E22"/>
                </patternFill>
              </fill>
            </x14:dxf>
          </x14:cfRule>
          <x14:cfRule type="cellIs" priority="10" operator="equal" id="{DFADDFDA-B022-4FD1-9A89-37CCA9EF28B9}">
            <xm:f>Sheet2!$A$18</xm:f>
            <x14:dxf>
              <fill>
                <patternFill>
                  <bgColor rgb="FFE74C3C"/>
                </patternFill>
              </fill>
            </x14:dxf>
          </x14:cfRule>
          <xm:sqref>M6:M82</xm:sqref>
        </x14:conditionalFormatting>
        <x14:conditionalFormatting xmlns:xm="http://schemas.microsoft.com/office/excel/2006/main">
          <x14:cfRule type="cellIs" priority="1" operator="equal" id="{9D663AE5-B938-4B68-BCAE-967CE60C1C1E}">
            <xm:f>Sheet2!$A$28</xm:f>
            <x14:dxf>
              <fill>
                <patternFill>
                  <bgColor rgb="FFF1C40F"/>
                </patternFill>
              </fill>
            </x14:dxf>
          </x14:cfRule>
          <x14:cfRule type="cellIs" priority="2" operator="equal" id="{0310A47B-6E17-4DA6-91A4-FDA39148CCBB}">
            <xm:f>Sheet2!$A$29</xm:f>
            <x14:dxf>
              <fill>
                <patternFill>
                  <bgColor rgb="FF27AE60"/>
                </patternFill>
              </fill>
            </x14:dxf>
          </x14:cfRule>
          <x14:cfRule type="cellIs" priority="3" operator="equal" id="{58E20E0B-11A7-49D0-9FDD-49EEEB7BE827}">
            <xm:f>Sheet2!$A$27</xm:f>
            <x14:dxf>
              <fill>
                <patternFill>
                  <bgColor rgb="FFF39C12"/>
                </patternFill>
              </fill>
            </x14:dxf>
          </x14:cfRule>
          <x14:cfRule type="cellIs" priority="4" operator="equal" id="{B4220669-7F63-4CCB-BDCA-DA80A95F8F81}">
            <xm:f>Sheet2!$A$26</xm:f>
            <x14:dxf>
              <fill>
                <patternFill>
                  <bgColor rgb="FFE67E22"/>
                </patternFill>
              </fill>
            </x14:dxf>
          </x14:cfRule>
          <x14:cfRule type="cellIs" priority="5" operator="equal" id="{4F8B1CBE-8CC3-465A-9EB8-7EF5A7EFA126}">
            <xm:f>Sheet2!$A$25</xm:f>
            <x14:dxf>
              <fill>
                <patternFill>
                  <bgColor rgb="FFE74C3C"/>
                </patternFill>
              </fill>
            </x14:dxf>
          </x14:cfRule>
          <xm:sqref>N6:N82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Sheet2!$A$4:$A$8</xm:f>
          </x14:formula1>
          <xm:sqref>K6:K82</xm:sqref>
        </x14:dataValidation>
        <x14:dataValidation type="list" allowBlank="1" showInputMessage="1" showErrorMessage="1">
          <x14:formula1>
            <xm:f>Sheet2!$A$11:$A$15</xm:f>
          </x14:formula1>
          <xm:sqref>L6:L82</xm:sqref>
        </x14:dataValidation>
        <x14:dataValidation type="list" allowBlank="1" showInputMessage="1" showErrorMessage="1">
          <x14:formula1>
            <xm:f>Sheet2!$A$18:$A$22</xm:f>
          </x14:formula1>
          <xm:sqref>M6:M10 M12:M30 M33:M62 M64:M65 M68:M69 M71:M72 M75 M78</xm:sqref>
        </x14:dataValidation>
        <x14:dataValidation type="list" allowBlank="1" showInputMessage="1" showErrorMessage="1">
          <x14:formula1>
            <xm:f>Sheet2!$A$25:$A$29</xm:f>
          </x14:formula1>
          <xm:sqref>N6:N10 N12:N82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topLeftCell="A40" zoomScale="50" zoomScaleNormal="50" workbookViewId="0">
      <selection activeCell="L60" sqref="L60"/>
    </sheetView>
  </sheetViews>
  <sheetFormatPr defaultRowHeight="14.4" x14ac:dyDescent="0.3"/>
  <cols>
    <col min="1" max="1" width="7.33203125" customWidth="1"/>
    <col min="2" max="2" width="4.109375" style="1" bestFit="1" customWidth="1"/>
    <col min="3" max="3" width="17.6640625" customWidth="1"/>
    <col min="4" max="4" width="9.44140625" customWidth="1"/>
    <col min="5" max="5" width="85" customWidth="1"/>
    <col min="6" max="6" width="16.5546875" hidden="1" customWidth="1"/>
    <col min="7" max="7" width="16.33203125" hidden="1" customWidth="1"/>
    <col min="8" max="8" width="102.109375" hidden="1" customWidth="1"/>
    <col min="9" max="9" width="48.44140625" hidden="1" customWidth="1"/>
    <col min="10" max="10" width="32.109375" customWidth="1"/>
    <col min="11" max="11" width="18.33203125" hidden="1" customWidth="1"/>
    <col min="12" max="12" width="31.109375" bestFit="1" customWidth="1"/>
    <col min="13" max="13" width="27.109375" customWidth="1"/>
    <col min="14" max="14" width="35.44140625" bestFit="1" customWidth="1"/>
    <col min="16" max="19" width="9.109375" customWidth="1"/>
    <col min="22" max="22" width="46.88671875" customWidth="1"/>
    <col min="23" max="23" width="17.5546875" customWidth="1"/>
    <col min="24" max="24" width="20.5546875" customWidth="1"/>
    <col min="25" max="25" width="19.109375" customWidth="1"/>
    <col min="29" max="29" width="28.44140625" customWidth="1"/>
  </cols>
  <sheetData>
    <row r="1" spans="1:33" hidden="1" x14ac:dyDescent="0.3"/>
    <row r="2" spans="1:33" hidden="1" x14ac:dyDescent="0.3">
      <c r="K2" s="179" t="s">
        <v>283</v>
      </c>
      <c r="L2" s="179"/>
      <c r="M2" s="179"/>
      <c r="N2" s="179"/>
    </row>
    <row r="3" spans="1:33" hidden="1" x14ac:dyDescent="0.3">
      <c r="K3" s="179"/>
      <c r="L3" s="179"/>
      <c r="M3" s="179"/>
      <c r="N3" s="179"/>
    </row>
    <row r="4" spans="1:33" ht="28.8" x14ac:dyDescent="0.3">
      <c r="A4" s="10" t="s">
        <v>0</v>
      </c>
      <c r="B4" s="82"/>
      <c r="C4" s="10" t="s">
        <v>135</v>
      </c>
      <c r="D4" s="12"/>
      <c r="E4" s="12" t="s">
        <v>136</v>
      </c>
      <c r="F4" s="10" t="s">
        <v>2</v>
      </c>
      <c r="G4" s="12"/>
      <c r="H4" s="10" t="s">
        <v>281</v>
      </c>
      <c r="I4" s="10" t="s">
        <v>282</v>
      </c>
      <c r="J4" s="10" t="s">
        <v>250</v>
      </c>
      <c r="K4" s="82" t="s">
        <v>276</v>
      </c>
      <c r="L4" s="82" t="s">
        <v>277</v>
      </c>
      <c r="M4" s="13" t="s">
        <v>278</v>
      </c>
      <c r="N4" s="82" t="s">
        <v>279</v>
      </c>
      <c r="O4" s="82"/>
      <c r="P4" s="82"/>
      <c r="Q4" s="13"/>
      <c r="R4" s="82"/>
      <c r="S4" s="82"/>
      <c r="T4" s="82"/>
      <c r="U4" s="13"/>
      <c r="V4" s="82"/>
      <c r="W4" s="82"/>
      <c r="X4" s="82"/>
      <c r="Y4" s="13"/>
      <c r="Z4" s="82"/>
    </row>
    <row r="5" spans="1:33" ht="15" customHeight="1" x14ac:dyDescent="0.3">
      <c r="A5" s="173" t="s">
        <v>6</v>
      </c>
      <c r="B5" s="170" t="s">
        <v>19</v>
      </c>
      <c r="C5" s="162" t="s">
        <v>1</v>
      </c>
      <c r="D5" s="68"/>
      <c r="E5" s="68"/>
      <c r="F5" s="162" t="s">
        <v>51</v>
      </c>
      <c r="G5" s="68"/>
      <c r="H5" s="69"/>
      <c r="I5" s="7"/>
      <c r="J5" s="8"/>
      <c r="K5" s="68"/>
      <c r="L5" s="68"/>
      <c r="M5" s="68"/>
      <c r="N5" s="68"/>
      <c r="O5" s="68"/>
      <c r="P5" s="68"/>
      <c r="Q5" s="68"/>
      <c r="R5" s="68"/>
      <c r="S5" s="68"/>
      <c r="T5" s="3"/>
      <c r="U5" s="3"/>
      <c r="V5" s="3"/>
      <c r="W5" s="3"/>
      <c r="X5" s="3"/>
      <c r="Y5" s="3"/>
      <c r="Z5" s="3"/>
    </row>
    <row r="6" spans="1:33" ht="86.4" x14ac:dyDescent="0.3">
      <c r="A6" s="173"/>
      <c r="B6" s="170"/>
      <c r="C6" s="162"/>
      <c r="D6" s="24">
        <v>1.1000000000000001</v>
      </c>
      <c r="E6" s="25" t="s">
        <v>46</v>
      </c>
      <c r="F6" s="162"/>
      <c r="G6" s="25" t="s">
        <v>138</v>
      </c>
      <c r="H6" s="27" t="s">
        <v>137</v>
      </c>
      <c r="I6" s="83" t="s">
        <v>314</v>
      </c>
      <c r="J6" s="9" t="s">
        <v>289</v>
      </c>
      <c r="K6" s="24" t="s">
        <v>253</v>
      </c>
      <c r="L6" s="24" t="s">
        <v>261</v>
      </c>
      <c r="M6" s="24" t="s">
        <v>267</v>
      </c>
      <c r="N6" s="24" t="s">
        <v>271</v>
      </c>
      <c r="O6" s="24"/>
      <c r="P6" s="28">
        <f>IF(K6="No Policy",0,IF(K6="Informal Policy",0.25,IF(K6="Partial Written Policy",0.5,IF(K6="Written Policy",0.75,IF(K6="Approved Written Policy",1,"INVALID")))))</f>
        <v>0</v>
      </c>
      <c r="Q6" s="28">
        <f>IF(L6="Not Implemented",0,IF(L6="Parts of Policy Implemented",0.25,IF(L6="Implemented on Some Systems",0.5,IF(L6="Implemented on Most Systems",0.75,IF(L6="Implemented on All Systems",1,"INVALID")))))</f>
        <v>0.5</v>
      </c>
      <c r="R6" s="28">
        <f>IF(M6="Not Automated",0,IF(M6="Parts of Policy Automated",0.25,IF(M6="Automated on Some Systems",0.5,IF(M6="Automated on Most Systems",0.75,IF(M6="Automated on All Systems",1,"INVALID")))))</f>
        <v>0.5</v>
      </c>
      <c r="S6" s="28">
        <f>IF(N6="Not Reported",0,IF(N6="Parts of Policy Reported",0.25,IF(N6="Reported on Some Systems",0.5,IF(N6="Reported on Most Systems",0.75,IF(N6="Reported on All Systems",1,"INVALID")))))</f>
        <v>0</v>
      </c>
      <c r="T6" s="177" t="s">
        <v>19</v>
      </c>
      <c r="U6" s="178" t="s">
        <v>1</v>
      </c>
      <c r="V6" s="14" t="s">
        <v>284</v>
      </c>
      <c r="X6" s="15">
        <f>AVERAGE(P6:P10)</f>
        <v>0</v>
      </c>
      <c r="Y6" s="15">
        <f t="shared" ref="Y6:Y35" si="0">1-X6</f>
        <v>1</v>
      </c>
    </row>
    <row r="7" spans="1:33" ht="86.4" x14ac:dyDescent="0.3">
      <c r="A7" s="173"/>
      <c r="B7" s="170"/>
      <c r="C7" s="162"/>
      <c r="D7" s="25">
        <v>1.2</v>
      </c>
      <c r="E7" s="25" t="s">
        <v>47</v>
      </c>
      <c r="F7" s="162"/>
      <c r="G7" s="25" t="s">
        <v>139</v>
      </c>
      <c r="H7" s="27" t="s">
        <v>137</v>
      </c>
      <c r="I7" s="83" t="s">
        <v>314</v>
      </c>
      <c r="J7" s="9" t="s">
        <v>289</v>
      </c>
      <c r="K7" s="24" t="s">
        <v>253</v>
      </c>
      <c r="L7" s="24" t="s">
        <v>261</v>
      </c>
      <c r="M7" s="24" t="s">
        <v>267</v>
      </c>
      <c r="N7" s="24" t="s">
        <v>271</v>
      </c>
      <c r="O7" s="24"/>
      <c r="P7" s="28">
        <f t="shared" ref="P7:P70" si="1">IF(K7="No Policy",0,IF(K7="Informal Policy",0.25,IF(K7="Partial Written Policy",0.5,IF(K7="Written Policy",0.75,IF(K7="Approved Written Policy",1,"INVALID")))))</f>
        <v>0</v>
      </c>
      <c r="Q7" s="28">
        <f t="shared" ref="Q7:Q70" si="2">IF(L7="Not Implemented",0,IF(L7="Parts of Policy Implemented",0.25,IF(L7="Implemented on Some Systems",0.5,IF(L7="Implemented on Most Systems",0.75,IF(L7="Implemented on All Systems",1,"INVALID")))))</f>
        <v>0.5</v>
      </c>
      <c r="R7" s="28">
        <f t="shared" ref="R7:R70" si="3">IF(M7="Not Automated",0,IF(M7="Parts of Policy Automated",0.25,IF(M7="Automated on Some Systems",0.5,IF(M7="Automated on Most Systems",0.75,IF(M7="Automated on All Systems",1,"INVALID")))))</f>
        <v>0.5</v>
      </c>
      <c r="S7" s="28">
        <f t="shared" ref="S7:S70" si="4">IF(N7="Not Reported",0,IF(N7="Parts of Policy Reported",0.25,IF(N7="Reported on Some Systems",0.5,IF(N7="Reported on Most Systems",0.75,IF(N7="Reported on All Systems",1,"INVALID")))))</f>
        <v>0</v>
      </c>
      <c r="T7" s="177"/>
      <c r="U7" s="168"/>
      <c r="V7" s="14" t="s">
        <v>285</v>
      </c>
      <c r="W7" s="14"/>
      <c r="X7" s="15">
        <f>AVERAGE(Q6:Q10)</f>
        <v>0.6</v>
      </c>
      <c r="Y7" s="15">
        <f t="shared" si="0"/>
        <v>0.4</v>
      </c>
    </row>
    <row r="8" spans="1:33" ht="43.2" x14ac:dyDescent="0.3">
      <c r="A8" s="173"/>
      <c r="B8" s="170"/>
      <c r="C8" s="162"/>
      <c r="D8" s="24">
        <v>1.3</v>
      </c>
      <c r="E8" s="25" t="s">
        <v>48</v>
      </c>
      <c r="F8" s="162"/>
      <c r="G8" s="25" t="s">
        <v>141</v>
      </c>
      <c r="H8" s="25" t="s">
        <v>140</v>
      </c>
      <c r="I8" s="83" t="s">
        <v>313</v>
      </c>
      <c r="J8" s="9" t="s">
        <v>289</v>
      </c>
      <c r="K8" s="24" t="s">
        <v>253</v>
      </c>
      <c r="L8" s="24" t="s">
        <v>262</v>
      </c>
      <c r="M8" s="24" t="s">
        <v>268</v>
      </c>
      <c r="N8" s="24" t="s">
        <v>271</v>
      </c>
      <c r="O8" s="24"/>
      <c r="P8" s="28">
        <f t="shared" si="1"/>
        <v>0</v>
      </c>
      <c r="Q8" s="28">
        <f t="shared" si="2"/>
        <v>0.75</v>
      </c>
      <c r="R8" s="28">
        <f t="shared" si="3"/>
        <v>0.75</v>
      </c>
      <c r="S8" s="28">
        <f t="shared" si="4"/>
        <v>0</v>
      </c>
      <c r="T8" s="177"/>
      <c r="U8" s="168"/>
      <c r="V8" s="14" t="s">
        <v>286</v>
      </c>
      <c r="W8" s="14"/>
      <c r="X8" s="15">
        <f>AVERAGE(R6:R10)</f>
        <v>0.6</v>
      </c>
      <c r="Y8" s="15">
        <f t="shared" si="0"/>
        <v>0.4</v>
      </c>
    </row>
    <row r="9" spans="1:33" ht="115.2" x14ac:dyDescent="0.3">
      <c r="A9" s="173"/>
      <c r="B9" s="170"/>
      <c r="C9" s="162"/>
      <c r="D9" s="24">
        <v>1.4</v>
      </c>
      <c r="E9" s="25" t="s">
        <v>49</v>
      </c>
      <c r="F9" s="162"/>
      <c r="G9" s="25" t="s">
        <v>143</v>
      </c>
      <c r="H9" s="41" t="s">
        <v>142</v>
      </c>
      <c r="I9" s="83" t="s">
        <v>312</v>
      </c>
      <c r="J9" s="9" t="s">
        <v>290</v>
      </c>
      <c r="K9" s="24" t="s">
        <v>253</v>
      </c>
      <c r="L9" s="24" t="s">
        <v>262</v>
      </c>
      <c r="M9" s="24" t="s">
        <v>268</v>
      </c>
      <c r="N9" s="24" t="s">
        <v>271</v>
      </c>
      <c r="O9" s="24"/>
      <c r="P9" s="28">
        <f t="shared" si="1"/>
        <v>0</v>
      </c>
      <c r="Q9" s="28">
        <f t="shared" si="2"/>
        <v>0.75</v>
      </c>
      <c r="R9" s="28">
        <f t="shared" si="3"/>
        <v>0.75</v>
      </c>
      <c r="S9" s="28">
        <f t="shared" si="4"/>
        <v>0</v>
      </c>
      <c r="T9" s="177"/>
      <c r="U9" s="168"/>
      <c r="V9" s="14" t="s">
        <v>287</v>
      </c>
      <c r="W9" s="14"/>
      <c r="X9" s="15">
        <f>AVERAGE(S6:S10)</f>
        <v>0</v>
      </c>
      <c r="Y9" s="15">
        <f t="shared" si="0"/>
        <v>1</v>
      </c>
    </row>
    <row r="10" spans="1:33" ht="115.2" x14ac:dyDescent="0.3">
      <c r="A10" s="173"/>
      <c r="B10" s="170"/>
      <c r="C10" s="163"/>
      <c r="D10" s="17">
        <v>1.5</v>
      </c>
      <c r="E10" s="29" t="s">
        <v>50</v>
      </c>
      <c r="F10" s="163"/>
      <c r="G10" s="29" t="s">
        <v>143</v>
      </c>
      <c r="H10" s="43" t="s">
        <v>142</v>
      </c>
      <c r="I10" s="84" t="s">
        <v>316</v>
      </c>
      <c r="J10" s="31" t="s">
        <v>289</v>
      </c>
      <c r="K10" s="17" t="s">
        <v>253</v>
      </c>
      <c r="L10" s="17" t="s">
        <v>261</v>
      </c>
      <c r="M10" s="17" t="s">
        <v>267</v>
      </c>
      <c r="N10" s="17" t="s">
        <v>271</v>
      </c>
      <c r="O10" s="17"/>
      <c r="P10" s="32">
        <f t="shared" si="1"/>
        <v>0</v>
      </c>
      <c r="Q10" s="32">
        <f t="shared" si="2"/>
        <v>0.5</v>
      </c>
      <c r="R10" s="32">
        <f t="shared" si="3"/>
        <v>0.5</v>
      </c>
      <c r="S10" s="32">
        <f t="shared" si="4"/>
        <v>0</v>
      </c>
      <c r="T10" s="177"/>
      <c r="U10" s="171"/>
      <c r="V10" s="18" t="s">
        <v>288</v>
      </c>
      <c r="W10" s="19"/>
      <c r="X10" s="20">
        <f>AVERAGE(X6:X9)</f>
        <v>0.3</v>
      </c>
      <c r="Y10" s="20">
        <f t="shared" si="0"/>
        <v>0.7</v>
      </c>
      <c r="Z10" s="17"/>
      <c r="AA10" s="17"/>
      <c r="AB10" s="17"/>
      <c r="AC10" s="17"/>
      <c r="AD10" s="17"/>
      <c r="AE10" s="17"/>
      <c r="AF10" s="17"/>
      <c r="AG10" s="17"/>
    </row>
    <row r="11" spans="1:33" ht="27" customHeight="1" x14ac:dyDescent="0.3">
      <c r="A11" s="173"/>
      <c r="B11" s="170" t="s">
        <v>20</v>
      </c>
      <c r="C11" s="161" t="s">
        <v>3</v>
      </c>
      <c r="D11" s="33">
        <v>6.4</v>
      </c>
      <c r="E11" s="33" t="s">
        <v>53</v>
      </c>
      <c r="F11" s="161" t="s">
        <v>52</v>
      </c>
      <c r="G11" s="35" t="s">
        <v>57</v>
      </c>
      <c r="H11" s="36" t="s">
        <v>144</v>
      </c>
      <c r="I11" s="37" t="s">
        <v>334</v>
      </c>
      <c r="J11" s="37"/>
      <c r="K11" s="33" t="s">
        <v>257</v>
      </c>
      <c r="L11" s="33" t="s">
        <v>261</v>
      </c>
      <c r="M11" s="45" t="s">
        <v>280</v>
      </c>
      <c r="N11" s="45" t="s">
        <v>280</v>
      </c>
      <c r="O11" s="33"/>
      <c r="P11" s="38">
        <f t="shared" si="1"/>
        <v>1</v>
      </c>
      <c r="Q11" s="38">
        <f t="shared" si="2"/>
        <v>0.5</v>
      </c>
      <c r="R11" s="38" t="str">
        <f t="shared" si="3"/>
        <v>INVALID</v>
      </c>
      <c r="S11" s="38" t="str">
        <f t="shared" si="4"/>
        <v>INVALID</v>
      </c>
      <c r="T11" s="177" t="s">
        <v>20</v>
      </c>
      <c r="U11" s="180" t="s">
        <v>3</v>
      </c>
      <c r="V11" s="14" t="s">
        <v>284</v>
      </c>
      <c r="X11" s="15">
        <f>AVERAGE(P11:P14)</f>
        <v>0.5</v>
      </c>
      <c r="Y11" s="15">
        <f t="shared" si="0"/>
        <v>0.5</v>
      </c>
    </row>
    <row r="12" spans="1:33" ht="72" customHeight="1" x14ac:dyDescent="0.3">
      <c r="A12" s="173"/>
      <c r="B12" s="170"/>
      <c r="C12" s="162"/>
      <c r="D12" s="24">
        <v>6.5</v>
      </c>
      <c r="E12" s="25" t="s">
        <v>54</v>
      </c>
      <c r="F12" s="162"/>
      <c r="G12" s="25" t="s">
        <v>146</v>
      </c>
      <c r="H12" s="27" t="s">
        <v>145</v>
      </c>
      <c r="I12" s="9" t="s">
        <v>291</v>
      </c>
      <c r="J12" s="9" t="s">
        <v>292</v>
      </c>
      <c r="K12" s="24" t="s">
        <v>253</v>
      </c>
      <c r="L12" s="24" t="s">
        <v>262</v>
      </c>
      <c r="M12" s="24" t="s">
        <v>268</v>
      </c>
      <c r="N12" s="24" t="s">
        <v>273</v>
      </c>
      <c r="O12" s="24"/>
      <c r="P12" s="28">
        <f t="shared" si="1"/>
        <v>0</v>
      </c>
      <c r="Q12" s="28">
        <f t="shared" si="2"/>
        <v>0.75</v>
      </c>
      <c r="R12" s="28">
        <f t="shared" si="3"/>
        <v>0.75</v>
      </c>
      <c r="S12" s="28">
        <f t="shared" si="4"/>
        <v>0.5</v>
      </c>
      <c r="T12" s="177"/>
      <c r="U12" s="181"/>
      <c r="V12" s="14" t="s">
        <v>285</v>
      </c>
      <c r="W12" s="14"/>
      <c r="X12" s="15">
        <f>AVERAGE(Q11:Q14)</f>
        <v>0.6875</v>
      </c>
      <c r="Y12" s="15">
        <f t="shared" si="0"/>
        <v>0.3125</v>
      </c>
    </row>
    <row r="13" spans="1:33" ht="100.8" x14ac:dyDescent="0.3">
      <c r="A13" s="173"/>
      <c r="B13" s="170"/>
      <c r="C13" s="162"/>
      <c r="D13" s="24">
        <v>6.6</v>
      </c>
      <c r="E13" s="25" t="s">
        <v>55</v>
      </c>
      <c r="F13" s="162"/>
      <c r="G13" s="25" t="s">
        <v>146</v>
      </c>
      <c r="H13" s="27" t="s">
        <v>145</v>
      </c>
      <c r="I13" s="9" t="s">
        <v>291</v>
      </c>
      <c r="J13" s="9" t="s">
        <v>292</v>
      </c>
      <c r="K13" s="24"/>
      <c r="L13" s="24" t="s">
        <v>262</v>
      </c>
      <c r="M13" s="24" t="s">
        <v>268</v>
      </c>
      <c r="N13" s="24" t="s">
        <v>273</v>
      </c>
      <c r="O13" s="24"/>
      <c r="P13" s="28" t="str">
        <f t="shared" si="1"/>
        <v>INVALID</v>
      </c>
      <c r="Q13" s="28">
        <f t="shared" si="2"/>
        <v>0.75</v>
      </c>
      <c r="R13" s="28">
        <f t="shared" si="3"/>
        <v>0.75</v>
      </c>
      <c r="S13" s="28">
        <f t="shared" si="4"/>
        <v>0.5</v>
      </c>
      <c r="T13" s="177"/>
      <c r="U13" s="181"/>
      <c r="V13" s="14" t="s">
        <v>286</v>
      </c>
      <c r="W13" s="14"/>
      <c r="X13" s="15">
        <f>AVERAGE(R11:R14)</f>
        <v>0.75</v>
      </c>
      <c r="Y13" s="15">
        <f t="shared" si="0"/>
        <v>0.25</v>
      </c>
      <c r="AC13" s="14" t="s">
        <v>288</v>
      </c>
      <c r="AD13" s="14"/>
      <c r="AE13" s="15">
        <f>AVERAGE(X11:X14)</f>
        <v>0.609375</v>
      </c>
      <c r="AF13" s="15">
        <f>1-AE13</f>
        <v>0.390625</v>
      </c>
    </row>
    <row r="14" spans="1:33" ht="100.8" x14ac:dyDescent="0.3">
      <c r="A14" s="173"/>
      <c r="B14" s="170"/>
      <c r="C14" s="163"/>
      <c r="D14" s="17">
        <v>6.8</v>
      </c>
      <c r="E14" s="29" t="s">
        <v>56</v>
      </c>
      <c r="F14" s="163"/>
      <c r="G14" s="17" t="s">
        <v>146</v>
      </c>
      <c r="H14" s="30" t="s">
        <v>145</v>
      </c>
      <c r="I14" s="31" t="s">
        <v>291</v>
      </c>
      <c r="J14" s="31" t="s">
        <v>292</v>
      </c>
      <c r="K14" s="17"/>
      <c r="L14" s="17" t="s">
        <v>262</v>
      </c>
      <c r="M14" s="17" t="s">
        <v>268</v>
      </c>
      <c r="N14" s="17" t="s">
        <v>273</v>
      </c>
      <c r="O14" s="17"/>
      <c r="P14" s="32" t="str">
        <f t="shared" si="1"/>
        <v>INVALID</v>
      </c>
      <c r="Q14" s="32">
        <f t="shared" si="2"/>
        <v>0.75</v>
      </c>
      <c r="R14" s="32">
        <f t="shared" si="3"/>
        <v>0.75</v>
      </c>
      <c r="S14" s="32">
        <f t="shared" si="4"/>
        <v>0.5</v>
      </c>
      <c r="T14" s="177"/>
      <c r="U14" s="182"/>
      <c r="V14" s="18" t="s">
        <v>287</v>
      </c>
      <c r="W14" s="19"/>
      <c r="X14" s="20">
        <f>AVERAGE(S11:S14)</f>
        <v>0.5</v>
      </c>
      <c r="Y14" s="20">
        <f t="shared" si="0"/>
        <v>0.5</v>
      </c>
      <c r="Z14" s="17"/>
      <c r="AA14" s="17"/>
      <c r="AB14" s="17"/>
      <c r="AC14" s="17"/>
      <c r="AD14" s="17"/>
      <c r="AE14" s="17"/>
      <c r="AF14" s="17"/>
      <c r="AG14" s="17"/>
    </row>
    <row r="15" spans="1:33" ht="144" x14ac:dyDescent="0.3">
      <c r="A15" s="173"/>
      <c r="B15" s="170" t="s">
        <v>21</v>
      </c>
      <c r="C15" s="171" t="s">
        <v>4</v>
      </c>
      <c r="D15" s="24">
        <v>8.1</v>
      </c>
      <c r="E15" s="25" t="s">
        <v>58</v>
      </c>
      <c r="F15" s="171" t="s">
        <v>52</v>
      </c>
      <c r="G15" s="26" t="s">
        <v>152</v>
      </c>
      <c r="H15" s="27" t="s">
        <v>147</v>
      </c>
      <c r="I15" s="23" t="s">
        <v>308</v>
      </c>
      <c r="J15" s="23" t="s">
        <v>292</v>
      </c>
      <c r="K15" s="24"/>
      <c r="L15" s="24" t="s">
        <v>262</v>
      </c>
      <c r="M15" s="24" t="s">
        <v>268</v>
      </c>
      <c r="N15" s="24" t="s">
        <v>274</v>
      </c>
      <c r="O15" s="24"/>
      <c r="P15" s="28" t="str">
        <f t="shared" si="1"/>
        <v>INVALID</v>
      </c>
      <c r="Q15" s="28">
        <f t="shared" si="2"/>
        <v>0.75</v>
      </c>
      <c r="R15" s="28">
        <f t="shared" si="3"/>
        <v>0.75</v>
      </c>
      <c r="S15" s="28">
        <f t="shared" si="4"/>
        <v>0.75</v>
      </c>
      <c r="T15" s="177" t="s">
        <v>21</v>
      </c>
      <c r="U15" s="178" t="s">
        <v>4</v>
      </c>
      <c r="V15" s="14" t="s">
        <v>284</v>
      </c>
      <c r="X15" s="15" t="e">
        <f>AVERAGE(P15:P19)</f>
        <v>#DIV/0!</v>
      </c>
      <c r="Y15" s="15" t="e">
        <f t="shared" si="0"/>
        <v>#DIV/0!</v>
      </c>
    </row>
    <row r="16" spans="1:33" ht="230.4" x14ac:dyDescent="0.3">
      <c r="A16" s="173"/>
      <c r="B16" s="170"/>
      <c r="C16" s="162"/>
      <c r="D16" s="24">
        <v>8.1999999999999993</v>
      </c>
      <c r="E16" s="25" t="s">
        <v>59</v>
      </c>
      <c r="F16" s="162"/>
      <c r="G16" s="25" t="s">
        <v>150</v>
      </c>
      <c r="H16" s="27" t="s">
        <v>148</v>
      </c>
      <c r="I16" s="9" t="s">
        <v>293</v>
      </c>
      <c r="J16" s="9" t="s">
        <v>292</v>
      </c>
      <c r="K16" s="24"/>
      <c r="L16" s="24" t="s">
        <v>261</v>
      </c>
      <c r="M16" s="24" t="s">
        <v>267</v>
      </c>
      <c r="N16" s="24" t="s">
        <v>271</v>
      </c>
      <c r="O16" s="24"/>
      <c r="P16" s="28" t="str">
        <f t="shared" si="1"/>
        <v>INVALID</v>
      </c>
      <c r="Q16" s="28">
        <f t="shared" si="2"/>
        <v>0.5</v>
      </c>
      <c r="R16" s="28">
        <f t="shared" si="3"/>
        <v>0.5</v>
      </c>
      <c r="S16" s="28">
        <f t="shared" si="4"/>
        <v>0</v>
      </c>
      <c r="T16" s="177"/>
      <c r="U16" s="168"/>
      <c r="V16" s="14" t="s">
        <v>285</v>
      </c>
      <c r="W16" s="14"/>
      <c r="X16" s="15">
        <f>AVERAGE(Q15:Q19)</f>
        <v>0.65</v>
      </c>
      <c r="Y16" s="15">
        <f t="shared" si="0"/>
        <v>0.35</v>
      </c>
    </row>
    <row r="17" spans="1:33" ht="216" x14ac:dyDescent="0.3">
      <c r="A17" s="173"/>
      <c r="B17" s="170"/>
      <c r="C17" s="162"/>
      <c r="D17" s="24">
        <v>8.4</v>
      </c>
      <c r="E17" s="25" t="s">
        <v>60</v>
      </c>
      <c r="F17" s="162"/>
      <c r="G17" s="25" t="s">
        <v>151</v>
      </c>
      <c r="H17" s="27" t="s">
        <v>149</v>
      </c>
      <c r="I17" s="9" t="s">
        <v>294</v>
      </c>
      <c r="J17" s="9" t="s">
        <v>292</v>
      </c>
      <c r="K17" s="24"/>
      <c r="L17" s="24" t="s">
        <v>262</v>
      </c>
      <c r="M17" s="24" t="s">
        <v>268</v>
      </c>
      <c r="N17" s="24" t="s">
        <v>271</v>
      </c>
      <c r="O17" s="24"/>
      <c r="P17" s="28" t="str">
        <f t="shared" si="1"/>
        <v>INVALID</v>
      </c>
      <c r="Q17" s="28">
        <f t="shared" si="2"/>
        <v>0.75</v>
      </c>
      <c r="R17" s="28">
        <f t="shared" si="3"/>
        <v>0.75</v>
      </c>
      <c r="S17" s="28">
        <f t="shared" si="4"/>
        <v>0</v>
      </c>
      <c r="T17" s="177"/>
      <c r="U17" s="168"/>
      <c r="V17" s="14" t="s">
        <v>286</v>
      </c>
      <c r="W17" s="14"/>
      <c r="X17" s="15">
        <f>AVERAGE(R15:R19)</f>
        <v>0.65</v>
      </c>
      <c r="Y17" s="15">
        <f t="shared" si="0"/>
        <v>0.35</v>
      </c>
    </row>
    <row r="18" spans="1:33" ht="216" x14ac:dyDescent="0.3">
      <c r="A18" s="173"/>
      <c r="B18" s="170"/>
      <c r="C18" s="162"/>
      <c r="D18" s="24">
        <v>8.5</v>
      </c>
      <c r="E18" s="25" t="s">
        <v>61</v>
      </c>
      <c r="F18" s="162"/>
      <c r="G18" s="25" t="s">
        <v>151</v>
      </c>
      <c r="H18" s="27" t="s">
        <v>149</v>
      </c>
      <c r="I18" s="9" t="s">
        <v>294</v>
      </c>
      <c r="J18" s="9" t="s">
        <v>292</v>
      </c>
      <c r="K18" s="24"/>
      <c r="L18" s="24" t="s">
        <v>262</v>
      </c>
      <c r="M18" s="24" t="s">
        <v>268</v>
      </c>
      <c r="N18" s="24" t="s">
        <v>271</v>
      </c>
      <c r="O18" s="24"/>
      <c r="P18" s="28" t="str">
        <f t="shared" si="1"/>
        <v>INVALID</v>
      </c>
      <c r="Q18" s="28">
        <f t="shared" si="2"/>
        <v>0.75</v>
      </c>
      <c r="R18" s="28">
        <f t="shared" si="3"/>
        <v>0.75</v>
      </c>
      <c r="S18" s="28">
        <f t="shared" si="4"/>
        <v>0</v>
      </c>
      <c r="T18" s="177"/>
      <c r="U18" s="168"/>
      <c r="V18" s="14" t="s">
        <v>287</v>
      </c>
      <c r="W18" s="14"/>
      <c r="X18" s="15">
        <f>AVERAGE(S15:S19)</f>
        <v>0.15</v>
      </c>
      <c r="Y18" s="15">
        <f t="shared" si="0"/>
        <v>0.85</v>
      </c>
    </row>
    <row r="19" spans="1:33" ht="230.4" x14ac:dyDescent="0.3">
      <c r="A19" s="173"/>
      <c r="B19" s="170"/>
      <c r="C19" s="163"/>
      <c r="D19" s="17">
        <v>8.6</v>
      </c>
      <c r="E19" s="29" t="s">
        <v>62</v>
      </c>
      <c r="F19" s="163"/>
      <c r="G19" s="29" t="s">
        <v>150</v>
      </c>
      <c r="H19" s="30" t="s">
        <v>148</v>
      </c>
      <c r="I19" s="31" t="s">
        <v>294</v>
      </c>
      <c r="J19" s="31" t="s">
        <v>292</v>
      </c>
      <c r="K19" s="17"/>
      <c r="L19" s="17" t="s">
        <v>261</v>
      </c>
      <c r="M19" s="17" t="s">
        <v>267</v>
      </c>
      <c r="N19" s="17" t="s">
        <v>271</v>
      </c>
      <c r="O19" s="17"/>
      <c r="P19" s="32" t="str">
        <f t="shared" si="1"/>
        <v>INVALID</v>
      </c>
      <c r="Q19" s="32">
        <f t="shared" si="2"/>
        <v>0.5</v>
      </c>
      <c r="R19" s="32">
        <f t="shared" si="3"/>
        <v>0.5</v>
      </c>
      <c r="S19" s="32">
        <f t="shared" si="4"/>
        <v>0</v>
      </c>
      <c r="T19" s="177"/>
      <c r="U19" s="171"/>
      <c r="V19" s="18" t="s">
        <v>288</v>
      </c>
      <c r="W19" s="19"/>
      <c r="X19" s="20" t="e">
        <f>AVERAGE(X15:X18)</f>
        <v>#DIV/0!</v>
      </c>
      <c r="Y19" s="20" t="e">
        <f t="shared" si="0"/>
        <v>#DIV/0!</v>
      </c>
    </row>
    <row r="20" spans="1:33" ht="45" customHeight="1" x14ac:dyDescent="0.3">
      <c r="A20" s="173"/>
      <c r="B20" s="170" t="s">
        <v>22</v>
      </c>
      <c r="C20" s="161" t="s">
        <v>5</v>
      </c>
      <c r="D20" s="33">
        <v>14.3</v>
      </c>
      <c r="E20" s="34" t="s">
        <v>64</v>
      </c>
      <c r="F20" s="161" t="s">
        <v>63</v>
      </c>
      <c r="G20" s="35" t="s">
        <v>162</v>
      </c>
      <c r="H20" s="36" t="s">
        <v>154</v>
      </c>
      <c r="I20" s="37" t="s">
        <v>295</v>
      </c>
      <c r="J20" s="37" t="s">
        <v>296</v>
      </c>
      <c r="K20" s="33"/>
      <c r="L20" s="33" t="s">
        <v>263</v>
      </c>
      <c r="M20" s="33" t="s">
        <v>269</v>
      </c>
      <c r="N20" s="33"/>
      <c r="O20" s="33"/>
      <c r="P20" s="38" t="str">
        <f t="shared" si="1"/>
        <v>INVALID</v>
      </c>
      <c r="Q20" s="38">
        <f t="shared" si="2"/>
        <v>1</v>
      </c>
      <c r="R20" s="38">
        <f t="shared" si="3"/>
        <v>1</v>
      </c>
      <c r="S20" s="38" t="str">
        <f t="shared" si="4"/>
        <v>INVALID</v>
      </c>
      <c r="T20" s="177" t="s">
        <v>22</v>
      </c>
      <c r="U20" s="178" t="s">
        <v>5</v>
      </c>
      <c r="V20" s="14" t="s">
        <v>284</v>
      </c>
      <c r="X20" s="15" t="e">
        <f>AVERAGE(P20:P24)</f>
        <v>#DIV/0!</v>
      </c>
      <c r="Y20" s="15" t="e">
        <f t="shared" si="0"/>
        <v>#DIV/0!</v>
      </c>
    </row>
    <row r="21" spans="1:33" ht="43.2" customHeight="1" x14ac:dyDescent="0.3">
      <c r="A21" s="173"/>
      <c r="B21" s="170"/>
      <c r="C21" s="162"/>
      <c r="D21" s="24">
        <v>14.4</v>
      </c>
      <c r="E21" s="25" t="s">
        <v>65</v>
      </c>
      <c r="F21" s="162"/>
      <c r="G21" s="25" t="s">
        <v>161</v>
      </c>
      <c r="H21" s="27" t="s">
        <v>153</v>
      </c>
      <c r="I21" s="9"/>
      <c r="J21" s="9"/>
      <c r="K21" s="24"/>
      <c r="L21" s="24" t="s">
        <v>262</v>
      </c>
      <c r="M21" s="24" t="s">
        <v>265</v>
      </c>
      <c r="N21" s="24"/>
      <c r="O21" s="24"/>
      <c r="P21" s="28" t="str">
        <f t="shared" si="1"/>
        <v>INVALID</v>
      </c>
      <c r="Q21" s="28">
        <f t="shared" si="2"/>
        <v>0.75</v>
      </c>
      <c r="R21" s="28">
        <f t="shared" si="3"/>
        <v>0</v>
      </c>
      <c r="S21" s="28" t="str">
        <f t="shared" si="4"/>
        <v>INVALID</v>
      </c>
      <c r="T21" s="177"/>
      <c r="U21" s="168"/>
      <c r="V21" s="14" t="s">
        <v>285</v>
      </c>
      <c r="W21" s="14"/>
      <c r="X21" s="15">
        <f>AVERAGE(Q20:Q24)</f>
        <v>0.8</v>
      </c>
      <c r="Y21" s="15">
        <f t="shared" si="0"/>
        <v>0.19999999999999996</v>
      </c>
    </row>
    <row r="22" spans="1:33" ht="57.6" x14ac:dyDescent="0.3">
      <c r="A22" s="173"/>
      <c r="B22" s="170"/>
      <c r="C22" s="162"/>
      <c r="D22" s="24">
        <v>14.6</v>
      </c>
      <c r="E22" s="25" t="s">
        <v>66</v>
      </c>
      <c r="F22" s="162"/>
      <c r="G22" s="25" t="s">
        <v>160</v>
      </c>
      <c r="H22" s="27" t="s">
        <v>155</v>
      </c>
      <c r="I22" s="9"/>
      <c r="J22" s="9"/>
      <c r="K22" s="24"/>
      <c r="L22" s="24" t="s">
        <v>262</v>
      </c>
      <c r="M22" s="24" t="s">
        <v>265</v>
      </c>
      <c r="N22" s="24"/>
      <c r="O22" s="24"/>
      <c r="P22" s="28" t="str">
        <f t="shared" si="1"/>
        <v>INVALID</v>
      </c>
      <c r="Q22" s="28">
        <f t="shared" si="2"/>
        <v>0.75</v>
      </c>
      <c r="R22" s="28">
        <f t="shared" si="3"/>
        <v>0</v>
      </c>
      <c r="S22" s="28" t="str">
        <f t="shared" si="4"/>
        <v>INVALID</v>
      </c>
      <c r="T22" s="177"/>
      <c r="U22" s="168"/>
      <c r="V22" s="14" t="s">
        <v>286</v>
      </c>
      <c r="W22" s="14"/>
      <c r="X22" s="15">
        <f>AVERAGE(R20:R24)</f>
        <v>0.2</v>
      </c>
      <c r="Y22" s="15">
        <f t="shared" si="0"/>
        <v>0.8</v>
      </c>
    </row>
    <row r="23" spans="1:33" ht="86.4" x14ac:dyDescent="0.3">
      <c r="A23" s="173"/>
      <c r="B23" s="170"/>
      <c r="C23" s="162"/>
      <c r="D23" s="24">
        <v>14.8</v>
      </c>
      <c r="E23" s="25" t="s">
        <v>67</v>
      </c>
      <c r="F23" s="162"/>
      <c r="G23" s="24" t="s">
        <v>159</v>
      </c>
      <c r="H23" s="27" t="s">
        <v>157</v>
      </c>
      <c r="I23" s="9"/>
      <c r="J23" s="9"/>
      <c r="K23" s="24"/>
      <c r="L23" s="24" t="s">
        <v>262</v>
      </c>
      <c r="M23" s="24" t="s">
        <v>265</v>
      </c>
      <c r="N23" s="24"/>
      <c r="O23" s="24"/>
      <c r="P23" s="28" t="str">
        <f t="shared" si="1"/>
        <v>INVALID</v>
      </c>
      <c r="Q23" s="28">
        <f t="shared" si="2"/>
        <v>0.75</v>
      </c>
      <c r="R23" s="28">
        <f t="shared" si="3"/>
        <v>0</v>
      </c>
      <c r="S23" s="28" t="str">
        <f t="shared" si="4"/>
        <v>INVALID</v>
      </c>
      <c r="T23" s="177"/>
      <c r="U23" s="168"/>
      <c r="V23" s="14" t="s">
        <v>287</v>
      </c>
      <c r="W23" s="14"/>
      <c r="X23" s="15" t="e">
        <f>AVERAGE(S20:S24)</f>
        <v>#DIV/0!</v>
      </c>
      <c r="Y23" s="15" t="e">
        <f t="shared" si="0"/>
        <v>#DIV/0!</v>
      </c>
    </row>
    <row r="24" spans="1:33" ht="28.8" x14ac:dyDescent="0.3">
      <c r="A24" s="173"/>
      <c r="B24" s="170"/>
      <c r="C24" s="163"/>
      <c r="D24" s="17">
        <v>14.9</v>
      </c>
      <c r="E24" s="29" t="s">
        <v>68</v>
      </c>
      <c r="F24" s="163"/>
      <c r="G24" s="17" t="s">
        <v>158</v>
      </c>
      <c r="H24" s="30" t="s">
        <v>156</v>
      </c>
      <c r="I24" s="31" t="s">
        <v>335</v>
      </c>
      <c r="J24" s="31"/>
      <c r="K24" s="17"/>
      <c r="L24" s="17" t="s">
        <v>262</v>
      </c>
      <c r="M24" s="17" t="s">
        <v>265</v>
      </c>
      <c r="N24" s="17"/>
      <c r="O24" s="17"/>
      <c r="P24" s="32" t="str">
        <f t="shared" si="1"/>
        <v>INVALID</v>
      </c>
      <c r="Q24" s="32">
        <f t="shared" si="2"/>
        <v>0.75</v>
      </c>
      <c r="R24" s="32">
        <f t="shared" si="3"/>
        <v>0</v>
      </c>
      <c r="S24" s="32" t="str">
        <f t="shared" si="4"/>
        <v>INVALID</v>
      </c>
      <c r="T24" s="177"/>
      <c r="U24" s="171"/>
      <c r="V24" s="18" t="s">
        <v>288</v>
      </c>
      <c r="W24" s="19"/>
      <c r="X24" s="20" t="e">
        <f>AVERAGE(X20:X23)</f>
        <v>#DIV/0!</v>
      </c>
      <c r="Y24" s="20" t="e">
        <f t="shared" si="0"/>
        <v>#DIV/0!</v>
      </c>
    </row>
    <row r="25" spans="1:33" ht="45" customHeight="1" x14ac:dyDescent="0.3">
      <c r="A25" s="174" t="s">
        <v>8</v>
      </c>
      <c r="B25" s="170" t="s">
        <v>23</v>
      </c>
      <c r="C25" s="161" t="s">
        <v>7</v>
      </c>
      <c r="D25" s="33">
        <v>3.1</v>
      </c>
      <c r="E25" s="34" t="s">
        <v>69</v>
      </c>
      <c r="F25" s="161" t="s">
        <v>71</v>
      </c>
      <c r="G25" s="39" t="s">
        <v>165</v>
      </c>
      <c r="H25" s="36" t="s">
        <v>163</v>
      </c>
      <c r="I25" s="37" t="s">
        <v>297</v>
      </c>
      <c r="J25" s="37" t="s">
        <v>292</v>
      </c>
      <c r="K25" s="33"/>
      <c r="L25" s="33" t="s">
        <v>261</v>
      </c>
      <c r="M25" s="33" t="s">
        <v>267</v>
      </c>
      <c r="N25" s="33" t="s">
        <v>271</v>
      </c>
      <c r="O25" s="33"/>
      <c r="P25" s="38" t="str">
        <f t="shared" si="1"/>
        <v>INVALID</v>
      </c>
      <c r="Q25" s="38">
        <f t="shared" si="2"/>
        <v>0.5</v>
      </c>
      <c r="R25" s="38">
        <f t="shared" si="3"/>
        <v>0.5</v>
      </c>
      <c r="S25" s="38">
        <f t="shared" si="4"/>
        <v>0</v>
      </c>
      <c r="T25" s="177" t="s">
        <v>23</v>
      </c>
      <c r="U25" s="178" t="s">
        <v>7</v>
      </c>
      <c r="V25" s="70" t="s">
        <v>284</v>
      </c>
      <c r="W25" s="24"/>
      <c r="X25" s="71" t="e">
        <f>AVERAGE(P25:P26)</f>
        <v>#DIV/0!</v>
      </c>
      <c r="Y25" s="71" t="e">
        <f t="shared" si="0"/>
        <v>#DIV/0!</v>
      </c>
    </row>
    <row r="26" spans="1:33" ht="34.5" customHeight="1" x14ac:dyDescent="0.3">
      <c r="A26" s="174"/>
      <c r="B26" s="170"/>
      <c r="C26" s="163"/>
      <c r="D26" s="17">
        <v>3.7</v>
      </c>
      <c r="E26" s="29" t="s">
        <v>70</v>
      </c>
      <c r="F26" s="163"/>
      <c r="G26" s="29" t="s">
        <v>165</v>
      </c>
      <c r="H26" s="30" t="s">
        <v>164</v>
      </c>
      <c r="I26" s="31"/>
      <c r="J26" s="31"/>
      <c r="K26" s="17"/>
      <c r="L26" s="17" t="s">
        <v>260</v>
      </c>
      <c r="M26" s="17" t="s">
        <v>265</v>
      </c>
      <c r="N26" s="17"/>
      <c r="O26" s="17"/>
      <c r="P26" s="32" t="str">
        <f t="shared" si="1"/>
        <v>INVALID</v>
      </c>
      <c r="Q26" s="32">
        <f t="shared" si="2"/>
        <v>0.25</v>
      </c>
      <c r="R26" s="32">
        <f t="shared" si="3"/>
        <v>0</v>
      </c>
      <c r="S26" s="32" t="str">
        <f t="shared" si="4"/>
        <v>INVALID</v>
      </c>
      <c r="T26" s="177"/>
      <c r="U26" s="171"/>
      <c r="V26" s="19" t="s">
        <v>285</v>
      </c>
      <c r="W26" s="19"/>
      <c r="X26" s="20">
        <f>AVERAGE(Q25:Q26)</f>
        <v>0.375</v>
      </c>
      <c r="Y26" s="20">
        <f t="shared" si="0"/>
        <v>0.625</v>
      </c>
    </row>
    <row r="27" spans="1:33" ht="34.5" customHeight="1" x14ac:dyDescent="0.3">
      <c r="A27" s="174"/>
      <c r="B27" s="170" t="s">
        <v>24</v>
      </c>
      <c r="C27" s="161" t="s">
        <v>9</v>
      </c>
      <c r="D27" s="33">
        <v>12.8</v>
      </c>
      <c r="E27" s="40" t="s">
        <v>73</v>
      </c>
      <c r="F27" s="161" t="s">
        <v>72</v>
      </c>
      <c r="G27" s="35" t="s">
        <v>171</v>
      </c>
      <c r="H27" s="36" t="s">
        <v>166</v>
      </c>
      <c r="I27" s="37" t="s">
        <v>298</v>
      </c>
      <c r="J27" s="37" t="s">
        <v>296</v>
      </c>
      <c r="K27" s="33"/>
      <c r="L27" s="33" t="s">
        <v>263</v>
      </c>
      <c r="M27" s="33" t="s">
        <v>269</v>
      </c>
      <c r="N27" s="33"/>
      <c r="O27" s="33"/>
      <c r="P27" s="38" t="str">
        <f t="shared" si="1"/>
        <v>INVALID</v>
      </c>
      <c r="Q27" s="38">
        <f t="shared" si="2"/>
        <v>1</v>
      </c>
      <c r="R27" s="38">
        <f t="shared" si="3"/>
        <v>1</v>
      </c>
      <c r="S27" s="38" t="str">
        <f t="shared" si="4"/>
        <v>INVALID</v>
      </c>
      <c r="T27" s="72"/>
      <c r="U27" s="162" t="s">
        <v>9</v>
      </c>
      <c r="V27" s="70" t="s">
        <v>284</v>
      </c>
      <c r="W27" s="24"/>
      <c r="X27" s="71" t="e">
        <f>AVERAGE(P27:P30)</f>
        <v>#DIV/0!</v>
      </c>
      <c r="Y27" s="71" t="e">
        <f t="shared" si="0"/>
        <v>#DIV/0!</v>
      </c>
    </row>
    <row r="28" spans="1:33" ht="72" x14ac:dyDescent="0.3">
      <c r="A28" s="174"/>
      <c r="B28" s="170"/>
      <c r="C28" s="162"/>
      <c r="D28" s="89">
        <v>12.9</v>
      </c>
      <c r="E28" s="91" t="s">
        <v>74</v>
      </c>
      <c r="F28" s="162"/>
      <c r="G28" s="89" t="s">
        <v>170</v>
      </c>
      <c r="H28" s="90" t="s">
        <v>167</v>
      </c>
      <c r="I28" s="9" t="s">
        <v>344</v>
      </c>
      <c r="J28" s="9"/>
      <c r="K28" s="24"/>
      <c r="L28" s="24" t="s">
        <v>261</v>
      </c>
      <c r="M28" s="24" t="s">
        <v>265</v>
      </c>
      <c r="N28" s="24"/>
      <c r="O28" s="24"/>
      <c r="P28" s="28" t="str">
        <f t="shared" si="1"/>
        <v>INVALID</v>
      </c>
      <c r="Q28" s="28">
        <f t="shared" si="2"/>
        <v>0.5</v>
      </c>
      <c r="R28" s="28">
        <f t="shared" si="3"/>
        <v>0</v>
      </c>
      <c r="S28" s="28" t="str">
        <f t="shared" si="4"/>
        <v>INVALID</v>
      </c>
      <c r="T28" s="72" t="s">
        <v>24</v>
      </c>
      <c r="U28" s="162"/>
      <c r="V28" s="70" t="s">
        <v>285</v>
      </c>
      <c r="W28" s="70"/>
      <c r="X28" s="71">
        <f>AVERAGE(Q27:Q30)</f>
        <v>0.6875</v>
      </c>
      <c r="Y28" s="71">
        <f t="shared" si="0"/>
        <v>0.3125</v>
      </c>
    </row>
    <row r="29" spans="1:33" ht="72" x14ac:dyDescent="0.3">
      <c r="A29" s="174"/>
      <c r="B29" s="170"/>
      <c r="C29" s="162"/>
      <c r="D29" s="92" t="s">
        <v>77</v>
      </c>
      <c r="E29" s="91" t="s">
        <v>75</v>
      </c>
      <c r="F29" s="162"/>
      <c r="G29" s="89" t="s">
        <v>170</v>
      </c>
      <c r="H29" s="90" t="s">
        <v>167</v>
      </c>
      <c r="I29" s="9" t="s">
        <v>344</v>
      </c>
      <c r="J29" s="9"/>
      <c r="K29" s="24"/>
      <c r="L29" s="24" t="s">
        <v>261</v>
      </c>
      <c r="M29" s="24" t="s">
        <v>265</v>
      </c>
      <c r="N29" s="24"/>
      <c r="O29" s="24"/>
      <c r="P29" s="28" t="str">
        <f t="shared" si="1"/>
        <v>INVALID</v>
      </c>
      <c r="Q29" s="28">
        <f t="shared" si="2"/>
        <v>0.5</v>
      </c>
      <c r="R29" s="28">
        <f t="shared" si="3"/>
        <v>0</v>
      </c>
      <c r="S29" s="28" t="str">
        <f t="shared" si="4"/>
        <v>INVALID</v>
      </c>
      <c r="T29" s="72"/>
      <c r="U29" s="162"/>
      <c r="V29" s="70" t="s">
        <v>286</v>
      </c>
      <c r="W29" s="70"/>
      <c r="X29" s="71">
        <f>AVERAGE(R27:R30)</f>
        <v>0.4375</v>
      </c>
      <c r="Y29" s="71">
        <f t="shared" si="0"/>
        <v>0.5625</v>
      </c>
    </row>
    <row r="30" spans="1:33" ht="43.2" x14ac:dyDescent="0.3">
      <c r="A30" s="174"/>
      <c r="B30" s="170"/>
      <c r="C30" s="163"/>
      <c r="D30" s="17">
        <v>12.11</v>
      </c>
      <c r="E30" s="43" t="s">
        <v>76</v>
      </c>
      <c r="F30" s="163"/>
      <c r="G30" s="17" t="s">
        <v>169</v>
      </c>
      <c r="H30" s="30" t="s">
        <v>168</v>
      </c>
      <c r="I30" s="31" t="s">
        <v>300</v>
      </c>
      <c r="J30" s="31" t="s">
        <v>292</v>
      </c>
      <c r="K30" s="17"/>
      <c r="L30" s="17" t="s">
        <v>262</v>
      </c>
      <c r="M30" s="17" t="s">
        <v>268</v>
      </c>
      <c r="N30" s="17" t="s">
        <v>271</v>
      </c>
      <c r="O30" s="17"/>
      <c r="P30" s="32" t="str">
        <f t="shared" si="1"/>
        <v>INVALID</v>
      </c>
      <c r="Q30" s="32">
        <f t="shared" si="2"/>
        <v>0.75</v>
      </c>
      <c r="R30" s="32">
        <f t="shared" si="3"/>
        <v>0.75</v>
      </c>
      <c r="S30" s="32">
        <f t="shared" si="4"/>
        <v>0</v>
      </c>
      <c r="T30" s="72"/>
      <c r="U30" s="162"/>
      <c r="V30" s="18" t="s">
        <v>287</v>
      </c>
      <c r="W30" s="19"/>
      <c r="X30" s="20">
        <f>AVERAGE(S27:S30)</f>
        <v>0</v>
      </c>
      <c r="Y30" s="20">
        <f t="shared" si="0"/>
        <v>1</v>
      </c>
      <c r="Z30" s="17"/>
      <c r="AA30" s="17"/>
      <c r="AB30" s="17"/>
      <c r="AC30" s="19" t="s">
        <v>288</v>
      </c>
      <c r="AD30" s="19"/>
      <c r="AE30" s="20" t="e">
        <f>AVERAGE(X27:X30)</f>
        <v>#DIV/0!</v>
      </c>
      <c r="AF30" s="20" t="e">
        <f>1-AE30</f>
        <v>#DIV/0!</v>
      </c>
      <c r="AG30" s="17"/>
    </row>
    <row r="31" spans="1:33" ht="43.2" x14ac:dyDescent="0.3">
      <c r="A31" s="174"/>
      <c r="B31" s="81"/>
      <c r="C31" s="167" t="s">
        <v>10</v>
      </c>
      <c r="D31" s="33">
        <v>13.1</v>
      </c>
      <c r="E31" s="44" t="s">
        <v>176</v>
      </c>
      <c r="F31" s="161" t="s">
        <v>78</v>
      </c>
      <c r="G31" s="33" t="s">
        <v>180</v>
      </c>
      <c r="H31" s="36" t="s">
        <v>172</v>
      </c>
      <c r="I31" s="37" t="s">
        <v>336</v>
      </c>
      <c r="J31" s="37"/>
      <c r="K31" s="33"/>
      <c r="L31" s="33" t="s">
        <v>260</v>
      </c>
      <c r="M31" s="45" t="s">
        <v>280</v>
      </c>
      <c r="N31" s="33"/>
      <c r="O31" s="33"/>
      <c r="P31" s="38" t="str">
        <f t="shared" si="1"/>
        <v>INVALID</v>
      </c>
      <c r="Q31" s="38">
        <f t="shared" si="2"/>
        <v>0.25</v>
      </c>
      <c r="R31" s="38" t="str">
        <f t="shared" si="3"/>
        <v>INVALID</v>
      </c>
      <c r="S31" s="38" t="str">
        <f t="shared" si="4"/>
        <v>INVALID</v>
      </c>
      <c r="T31" s="177" t="s">
        <v>25</v>
      </c>
      <c r="U31" s="178" t="s">
        <v>10</v>
      </c>
      <c r="V31" s="14" t="s">
        <v>284</v>
      </c>
      <c r="X31" s="15" t="e">
        <f>AVERAGE(P31:P36)</f>
        <v>#DIV/0!</v>
      </c>
      <c r="Y31" s="15" t="e">
        <f t="shared" si="0"/>
        <v>#DIV/0!</v>
      </c>
    </row>
    <row r="32" spans="1:33" ht="75" customHeight="1" x14ac:dyDescent="0.3">
      <c r="A32" s="174"/>
      <c r="B32" s="170" t="s">
        <v>25</v>
      </c>
      <c r="C32" s="168"/>
      <c r="D32" s="24">
        <v>13.3</v>
      </c>
      <c r="E32" s="46" t="s">
        <v>79</v>
      </c>
      <c r="F32" s="162"/>
      <c r="G32" s="26" t="s">
        <v>179</v>
      </c>
      <c r="H32" s="27" t="s">
        <v>173</v>
      </c>
      <c r="I32" s="9"/>
      <c r="J32" s="9"/>
      <c r="K32" s="24"/>
      <c r="L32" s="24" t="s">
        <v>259</v>
      </c>
      <c r="M32" s="47" t="s">
        <v>280</v>
      </c>
      <c r="N32" s="24"/>
      <c r="O32" s="24"/>
      <c r="P32" s="28" t="str">
        <f t="shared" si="1"/>
        <v>INVALID</v>
      </c>
      <c r="Q32" s="28">
        <f t="shared" si="2"/>
        <v>0</v>
      </c>
      <c r="R32" s="28" t="str">
        <f t="shared" si="3"/>
        <v>INVALID</v>
      </c>
      <c r="S32" s="28" t="str">
        <f t="shared" si="4"/>
        <v>INVALID</v>
      </c>
      <c r="T32" s="177"/>
      <c r="U32" s="168"/>
      <c r="V32" s="14" t="s">
        <v>285</v>
      </c>
      <c r="W32" s="14"/>
      <c r="X32" s="15">
        <f>AVERAGE(Q31:Q36)</f>
        <v>0.375</v>
      </c>
      <c r="Y32" s="15">
        <f t="shared" si="0"/>
        <v>0.625</v>
      </c>
    </row>
    <row r="33" spans="1:33" ht="43.2" x14ac:dyDescent="0.3">
      <c r="A33" s="174"/>
      <c r="B33" s="170"/>
      <c r="C33" s="168"/>
      <c r="D33" s="24">
        <v>13.6</v>
      </c>
      <c r="E33" s="48" t="s">
        <v>80</v>
      </c>
      <c r="F33" s="162"/>
      <c r="G33" s="24" t="s">
        <v>178</v>
      </c>
      <c r="H33" s="27" t="s">
        <v>174</v>
      </c>
      <c r="I33" s="9" t="s">
        <v>309</v>
      </c>
      <c r="J33" s="9" t="s">
        <v>292</v>
      </c>
      <c r="K33" s="24"/>
      <c r="L33" s="24" t="s">
        <v>262</v>
      </c>
      <c r="M33" s="24" t="s">
        <v>268</v>
      </c>
      <c r="N33" s="24" t="s">
        <v>271</v>
      </c>
      <c r="O33" s="24"/>
      <c r="P33" s="28" t="str">
        <f t="shared" si="1"/>
        <v>INVALID</v>
      </c>
      <c r="Q33" s="28">
        <f t="shared" si="2"/>
        <v>0.75</v>
      </c>
      <c r="R33" s="28">
        <f t="shared" si="3"/>
        <v>0.75</v>
      </c>
      <c r="S33" s="28">
        <f t="shared" si="4"/>
        <v>0</v>
      </c>
      <c r="T33" s="177"/>
      <c r="U33" s="168"/>
      <c r="V33" s="14" t="s">
        <v>286</v>
      </c>
      <c r="W33" s="14"/>
      <c r="X33" s="15">
        <f>AVERAGE(R31:R36)</f>
        <v>0.1875</v>
      </c>
      <c r="Y33" s="15">
        <f t="shared" si="0"/>
        <v>0.8125</v>
      </c>
    </row>
    <row r="34" spans="1:33" ht="115.2" x14ac:dyDescent="0.3">
      <c r="A34" s="174"/>
      <c r="B34" s="170"/>
      <c r="C34" s="168"/>
      <c r="D34" s="89">
        <v>13.7</v>
      </c>
      <c r="E34" s="110" t="s">
        <v>81</v>
      </c>
      <c r="F34" s="162"/>
      <c r="G34" s="105" t="s">
        <v>177</v>
      </c>
      <c r="H34" s="90" t="s">
        <v>175</v>
      </c>
      <c r="I34" s="9" t="s">
        <v>337</v>
      </c>
      <c r="J34" s="9"/>
      <c r="K34" s="24"/>
      <c r="L34" s="24" t="s">
        <v>262</v>
      </c>
      <c r="M34" s="24" t="s">
        <v>265</v>
      </c>
      <c r="N34" s="24"/>
      <c r="O34" s="24"/>
      <c r="P34" s="28" t="str">
        <f t="shared" si="1"/>
        <v>INVALID</v>
      </c>
      <c r="Q34" s="28">
        <f t="shared" si="2"/>
        <v>0.75</v>
      </c>
      <c r="R34" s="28">
        <f t="shared" si="3"/>
        <v>0</v>
      </c>
      <c r="S34" s="28" t="str">
        <f t="shared" si="4"/>
        <v>INVALID</v>
      </c>
      <c r="T34" s="177"/>
      <c r="U34" s="168"/>
      <c r="V34" s="14" t="s">
        <v>287</v>
      </c>
      <c r="W34" s="14"/>
      <c r="X34" s="15">
        <f>AVERAGE(S31:S36)</f>
        <v>0</v>
      </c>
      <c r="Y34" s="15">
        <f t="shared" si="0"/>
        <v>1</v>
      </c>
    </row>
    <row r="35" spans="1:33" ht="115.2" x14ac:dyDescent="0.3">
      <c r="A35" s="174"/>
      <c r="B35" s="170"/>
      <c r="C35" s="168"/>
      <c r="D35" s="24">
        <v>13.8</v>
      </c>
      <c r="E35" s="48" t="s">
        <v>82</v>
      </c>
      <c r="F35" s="162"/>
      <c r="G35" s="25" t="s">
        <v>177</v>
      </c>
      <c r="H35" s="27" t="s">
        <v>175</v>
      </c>
      <c r="I35" s="9"/>
      <c r="J35" s="9"/>
      <c r="K35" s="24"/>
      <c r="L35" s="24" t="s">
        <v>260</v>
      </c>
      <c r="M35" s="24" t="s">
        <v>265</v>
      </c>
      <c r="N35" s="24"/>
      <c r="O35" s="24"/>
      <c r="P35" s="28" t="str">
        <f t="shared" si="1"/>
        <v>INVALID</v>
      </c>
      <c r="Q35" s="28">
        <f t="shared" si="2"/>
        <v>0.25</v>
      </c>
      <c r="R35" s="28">
        <f t="shared" si="3"/>
        <v>0</v>
      </c>
      <c r="S35" s="28" t="str">
        <f t="shared" si="4"/>
        <v>INVALID</v>
      </c>
      <c r="T35" s="177"/>
      <c r="U35" s="168"/>
      <c r="V35" s="14" t="s">
        <v>288</v>
      </c>
      <c r="W35" s="14"/>
      <c r="X35" s="15" t="e">
        <f>AVERAGE(X31:X34)</f>
        <v>#DIV/0!</v>
      </c>
      <c r="Y35" s="15" t="e">
        <f t="shared" si="0"/>
        <v>#DIV/0!</v>
      </c>
    </row>
    <row r="36" spans="1:33" ht="86.4" x14ac:dyDescent="0.3">
      <c r="A36" s="174"/>
      <c r="B36" s="170"/>
      <c r="C36" s="169"/>
      <c r="D36" s="17">
        <v>13.9</v>
      </c>
      <c r="E36" s="43" t="s">
        <v>83</v>
      </c>
      <c r="F36" s="163"/>
      <c r="G36" s="17" t="s">
        <v>159</v>
      </c>
      <c r="H36" s="30" t="s">
        <v>157</v>
      </c>
      <c r="I36" s="31"/>
      <c r="J36" s="31"/>
      <c r="K36" s="17"/>
      <c r="L36" s="17" t="s">
        <v>260</v>
      </c>
      <c r="M36" s="17" t="s">
        <v>265</v>
      </c>
      <c r="N36" s="17"/>
      <c r="O36" s="17"/>
      <c r="P36" s="32" t="str">
        <f t="shared" si="1"/>
        <v>INVALID</v>
      </c>
      <c r="Q36" s="32">
        <f t="shared" si="2"/>
        <v>0.25</v>
      </c>
      <c r="R36" s="32">
        <f t="shared" si="3"/>
        <v>0</v>
      </c>
      <c r="S36" s="32" t="str">
        <f t="shared" si="4"/>
        <v>INVALID</v>
      </c>
      <c r="T36" s="177"/>
      <c r="U36" s="168"/>
      <c r="V36" s="16"/>
      <c r="W36" s="17"/>
      <c r="X36" s="17"/>
      <c r="Y36" s="17"/>
    </row>
    <row r="37" spans="1:33" ht="129" customHeight="1" x14ac:dyDescent="0.3">
      <c r="A37" s="175" t="s">
        <v>12</v>
      </c>
      <c r="B37" s="81" t="s">
        <v>26</v>
      </c>
      <c r="C37" s="49" t="s">
        <v>11</v>
      </c>
      <c r="D37" s="22"/>
      <c r="E37" s="50" t="s">
        <v>84</v>
      </c>
      <c r="F37" s="51"/>
      <c r="G37" s="52"/>
      <c r="H37" s="53"/>
      <c r="I37" s="54"/>
      <c r="J37" s="54"/>
      <c r="K37" s="22"/>
      <c r="L37" s="22"/>
      <c r="M37" s="22"/>
      <c r="N37" s="22"/>
      <c r="O37" s="22"/>
      <c r="P37" s="55" t="str">
        <f t="shared" si="1"/>
        <v>INVALID</v>
      </c>
      <c r="Q37" s="55" t="str">
        <f t="shared" si="2"/>
        <v>INVALID</v>
      </c>
      <c r="R37" s="55" t="str">
        <f t="shared" si="3"/>
        <v>INVALID</v>
      </c>
      <c r="S37" s="55" t="str">
        <f t="shared" si="4"/>
        <v>INVALID</v>
      </c>
      <c r="T37" s="81" t="s">
        <v>26</v>
      </c>
      <c r="U37" s="73" t="s">
        <v>11</v>
      </c>
      <c r="V37" s="17"/>
      <c r="W37" s="17"/>
      <c r="X37" s="17"/>
      <c r="Y37" s="17"/>
    </row>
    <row r="38" spans="1:33" ht="76.5" customHeight="1" x14ac:dyDescent="0.3">
      <c r="A38" s="175"/>
      <c r="B38" s="170" t="s">
        <v>27</v>
      </c>
      <c r="C38" s="161" t="s">
        <v>13</v>
      </c>
      <c r="D38" s="33">
        <v>5.4</v>
      </c>
      <c r="E38" s="56" t="s">
        <v>85</v>
      </c>
      <c r="F38" s="161" t="s">
        <v>87</v>
      </c>
      <c r="G38" s="39" t="s">
        <v>184</v>
      </c>
      <c r="H38" s="36" t="s">
        <v>181</v>
      </c>
      <c r="I38" s="37" t="s">
        <v>301</v>
      </c>
      <c r="J38" s="37" t="s">
        <v>292</v>
      </c>
      <c r="K38" s="33"/>
      <c r="L38" s="33" t="s">
        <v>260</v>
      </c>
      <c r="M38" s="33" t="s">
        <v>266</v>
      </c>
      <c r="N38" s="33" t="s">
        <v>271</v>
      </c>
      <c r="O38" s="33"/>
      <c r="P38" s="38" t="str">
        <f t="shared" si="1"/>
        <v>INVALID</v>
      </c>
      <c r="Q38" s="38">
        <f t="shared" si="2"/>
        <v>0.25</v>
      </c>
      <c r="R38" s="38">
        <f t="shared" si="3"/>
        <v>0.25</v>
      </c>
      <c r="S38" s="38">
        <f t="shared" si="4"/>
        <v>0</v>
      </c>
      <c r="T38" s="177" t="s">
        <v>27</v>
      </c>
      <c r="U38" s="171" t="s">
        <v>13</v>
      </c>
      <c r="V38" s="70" t="s">
        <v>284</v>
      </c>
      <c r="W38" s="24"/>
      <c r="X38" s="71" t="e">
        <f>AVERAGE(P38:P39)</f>
        <v>#DIV/0!</v>
      </c>
      <c r="Y38" s="71" t="e">
        <f t="shared" ref="Y38:Y48" si="5">1-X38</f>
        <v>#DIV/0!</v>
      </c>
      <c r="Z38" s="24"/>
      <c r="AA38" s="24"/>
      <c r="AB38" s="24"/>
      <c r="AC38" s="24"/>
      <c r="AD38" s="24"/>
      <c r="AE38" s="24"/>
      <c r="AF38" s="24"/>
    </row>
    <row r="39" spans="1:33" ht="87.75" customHeight="1" x14ac:dyDescent="0.3">
      <c r="A39" s="175"/>
      <c r="B39" s="170"/>
      <c r="C39" s="163"/>
      <c r="D39" s="17">
        <v>5.5</v>
      </c>
      <c r="E39" s="57" t="s">
        <v>86</v>
      </c>
      <c r="F39" s="163"/>
      <c r="G39" s="58" t="s">
        <v>183</v>
      </c>
      <c r="H39" s="30" t="s">
        <v>182</v>
      </c>
      <c r="I39" s="31" t="s">
        <v>302</v>
      </c>
      <c r="J39" s="31" t="s">
        <v>292</v>
      </c>
      <c r="K39" s="17"/>
      <c r="L39" s="17" t="s">
        <v>260</v>
      </c>
      <c r="M39" s="17" t="s">
        <v>266</v>
      </c>
      <c r="N39" s="17" t="s">
        <v>271</v>
      </c>
      <c r="O39" s="17"/>
      <c r="P39" s="32" t="str">
        <f t="shared" si="1"/>
        <v>INVALID</v>
      </c>
      <c r="Q39" s="32">
        <f t="shared" si="2"/>
        <v>0.25</v>
      </c>
      <c r="R39" s="32">
        <f t="shared" si="3"/>
        <v>0.25</v>
      </c>
      <c r="S39" s="32">
        <f t="shared" si="4"/>
        <v>0</v>
      </c>
      <c r="T39" s="177"/>
      <c r="U39" s="162"/>
      <c r="V39" s="19" t="s">
        <v>285</v>
      </c>
      <c r="W39" s="19"/>
      <c r="X39" s="20">
        <f>AVERAGE(Q38:Q39)</f>
        <v>0.25</v>
      </c>
      <c r="Y39" s="20">
        <f t="shared" si="5"/>
        <v>0.75</v>
      </c>
      <c r="Z39" s="17"/>
      <c r="AA39" s="17"/>
      <c r="AB39" s="17"/>
      <c r="AC39" s="17"/>
      <c r="AD39" s="17"/>
      <c r="AE39" s="17"/>
      <c r="AF39" s="17"/>
    </row>
    <row r="40" spans="1:33" ht="33" customHeight="1" x14ac:dyDescent="0.3">
      <c r="A40" s="175"/>
      <c r="B40" s="170" t="s">
        <v>28</v>
      </c>
      <c r="C40" s="161" t="s">
        <v>14</v>
      </c>
      <c r="D40" s="33">
        <v>9.1</v>
      </c>
      <c r="E40" s="56" t="s">
        <v>88</v>
      </c>
      <c r="F40" s="161" t="s">
        <v>92</v>
      </c>
      <c r="G40" s="39" t="s">
        <v>188</v>
      </c>
      <c r="H40" s="36" t="s">
        <v>185</v>
      </c>
      <c r="I40" s="37" t="s">
        <v>303</v>
      </c>
      <c r="J40" s="37" t="s">
        <v>290</v>
      </c>
      <c r="K40" s="33"/>
      <c r="L40" s="33" t="s">
        <v>261</v>
      </c>
      <c r="M40" s="33" t="s">
        <v>267</v>
      </c>
      <c r="N40" s="33"/>
      <c r="O40" s="33"/>
      <c r="P40" s="38" t="str">
        <f t="shared" si="1"/>
        <v>INVALID</v>
      </c>
      <c r="Q40" s="38">
        <f t="shared" si="2"/>
        <v>0.5</v>
      </c>
      <c r="R40" s="38">
        <f t="shared" si="3"/>
        <v>0.5</v>
      </c>
      <c r="S40" s="38" t="str">
        <f t="shared" si="4"/>
        <v>INVALID</v>
      </c>
      <c r="T40" s="177" t="s">
        <v>28</v>
      </c>
      <c r="U40" s="162" t="s">
        <v>14</v>
      </c>
      <c r="V40" s="70" t="s">
        <v>284</v>
      </c>
      <c r="W40" s="24"/>
      <c r="X40" s="71" t="e">
        <f>AVERAGE(P40:P43)</f>
        <v>#DIV/0!</v>
      </c>
      <c r="Y40" s="71" t="e">
        <f t="shared" si="5"/>
        <v>#DIV/0!</v>
      </c>
    </row>
    <row r="41" spans="1:33" ht="60" customHeight="1" x14ac:dyDescent="0.3">
      <c r="A41" s="175"/>
      <c r="B41" s="170"/>
      <c r="C41" s="162"/>
      <c r="D41" s="24">
        <v>9.1999999999999993</v>
      </c>
      <c r="E41" s="41" t="s">
        <v>89</v>
      </c>
      <c r="F41" s="162"/>
      <c r="G41" s="26" t="s">
        <v>188</v>
      </c>
      <c r="H41" s="27" t="s">
        <v>185</v>
      </c>
      <c r="I41" s="9" t="s">
        <v>304</v>
      </c>
      <c r="J41" s="9"/>
      <c r="K41" s="24"/>
      <c r="L41" s="24" t="s">
        <v>259</v>
      </c>
      <c r="M41" s="24" t="s">
        <v>265</v>
      </c>
      <c r="N41" s="24"/>
      <c r="O41" s="24"/>
      <c r="P41" s="28" t="str">
        <f t="shared" si="1"/>
        <v>INVALID</v>
      </c>
      <c r="Q41" s="28">
        <f t="shared" si="2"/>
        <v>0</v>
      </c>
      <c r="R41" s="28">
        <f t="shared" si="3"/>
        <v>0</v>
      </c>
      <c r="S41" s="28" t="str">
        <f t="shared" si="4"/>
        <v>INVALID</v>
      </c>
      <c r="T41" s="177"/>
      <c r="U41" s="162"/>
      <c r="V41" s="70" t="s">
        <v>285</v>
      </c>
      <c r="W41" s="70"/>
      <c r="X41" s="71">
        <f>AVERAGE(Q40:Q43)</f>
        <v>0.375</v>
      </c>
      <c r="Y41" s="71">
        <f t="shared" si="5"/>
        <v>0.625</v>
      </c>
    </row>
    <row r="42" spans="1:33" ht="47.25" customHeight="1" x14ac:dyDescent="0.3">
      <c r="A42" s="175"/>
      <c r="B42" s="170"/>
      <c r="C42" s="162"/>
      <c r="D42" s="24">
        <v>9.3000000000000007</v>
      </c>
      <c r="E42" s="41" t="s">
        <v>90</v>
      </c>
      <c r="F42" s="162"/>
      <c r="G42" s="26" t="s">
        <v>189</v>
      </c>
      <c r="H42" s="27" t="s">
        <v>186</v>
      </c>
      <c r="I42" s="9" t="s">
        <v>310</v>
      </c>
      <c r="J42" s="9" t="s">
        <v>292</v>
      </c>
      <c r="K42" s="24"/>
      <c r="L42" s="24" t="s">
        <v>261</v>
      </c>
      <c r="M42" s="24" t="s">
        <v>266</v>
      </c>
      <c r="N42" s="24" t="s">
        <v>271</v>
      </c>
      <c r="O42" s="24"/>
      <c r="P42" s="28" t="str">
        <f t="shared" si="1"/>
        <v>INVALID</v>
      </c>
      <c r="Q42" s="28">
        <f t="shared" si="2"/>
        <v>0.5</v>
      </c>
      <c r="R42" s="28">
        <f t="shared" si="3"/>
        <v>0.25</v>
      </c>
      <c r="S42" s="28">
        <f t="shared" si="4"/>
        <v>0</v>
      </c>
      <c r="T42" s="177"/>
      <c r="U42" s="162"/>
      <c r="V42" s="70" t="s">
        <v>286</v>
      </c>
      <c r="W42" s="70"/>
      <c r="X42" s="71">
        <f>AVERAGE(R40:R43)</f>
        <v>0.1875</v>
      </c>
      <c r="Y42" s="71">
        <f t="shared" si="5"/>
        <v>0.8125</v>
      </c>
    </row>
    <row r="43" spans="1:33" ht="54" customHeight="1" x14ac:dyDescent="0.3">
      <c r="A43" s="175"/>
      <c r="B43" s="170"/>
      <c r="C43" s="163"/>
      <c r="D43" s="100">
        <v>9.4</v>
      </c>
      <c r="E43" s="103" t="s">
        <v>91</v>
      </c>
      <c r="F43" s="163"/>
      <c r="G43" s="101" t="s">
        <v>190</v>
      </c>
      <c r="H43" s="98" t="s">
        <v>187</v>
      </c>
      <c r="I43" s="31" t="s">
        <v>338</v>
      </c>
      <c r="J43" s="31"/>
      <c r="K43" s="17"/>
      <c r="L43" s="17" t="s">
        <v>261</v>
      </c>
      <c r="M43" s="17" t="s">
        <v>265</v>
      </c>
      <c r="N43" s="17"/>
      <c r="O43" s="17"/>
      <c r="P43" s="32" t="str">
        <f t="shared" si="1"/>
        <v>INVALID</v>
      </c>
      <c r="Q43" s="32">
        <f t="shared" si="2"/>
        <v>0.5</v>
      </c>
      <c r="R43" s="32">
        <f t="shared" si="3"/>
        <v>0</v>
      </c>
      <c r="S43" s="32" t="str">
        <f t="shared" si="4"/>
        <v>INVALID</v>
      </c>
      <c r="T43" s="177"/>
      <c r="U43" s="162"/>
      <c r="V43" s="18" t="s">
        <v>287</v>
      </c>
      <c r="W43" s="19"/>
      <c r="X43" s="20">
        <f>AVERAGE(S40:S43)</f>
        <v>0</v>
      </c>
      <c r="Y43" s="20">
        <f t="shared" si="5"/>
        <v>1</v>
      </c>
      <c r="Z43" s="17"/>
      <c r="AA43" s="17"/>
      <c r="AB43" s="17"/>
      <c r="AC43" s="19" t="s">
        <v>288</v>
      </c>
      <c r="AD43" s="19"/>
      <c r="AE43" s="20" t="e">
        <f>AVERAGE(X40:X43)</f>
        <v>#DIV/0!</v>
      </c>
      <c r="AF43" s="20" t="e">
        <f>1-AE43</f>
        <v>#DIV/0!</v>
      </c>
      <c r="AG43" s="17"/>
    </row>
    <row r="44" spans="1:33" ht="30" customHeight="1" x14ac:dyDescent="0.3">
      <c r="A44" s="175"/>
      <c r="B44" s="170" t="s">
        <v>29</v>
      </c>
      <c r="C44" s="161" t="s">
        <v>15</v>
      </c>
      <c r="D44" s="33">
        <v>15.1</v>
      </c>
      <c r="E44" s="56" t="s">
        <v>93</v>
      </c>
      <c r="F44" s="161" t="s">
        <v>100</v>
      </c>
      <c r="G44" s="39" t="s">
        <v>143</v>
      </c>
      <c r="H44" s="34" t="s">
        <v>191</v>
      </c>
      <c r="I44" s="37" t="s">
        <v>295</v>
      </c>
      <c r="J44" s="37" t="s">
        <v>296</v>
      </c>
      <c r="K44" s="33"/>
      <c r="L44" s="33" t="s">
        <v>263</v>
      </c>
      <c r="M44" s="33" t="s">
        <v>267</v>
      </c>
      <c r="N44" s="33"/>
      <c r="O44" s="33"/>
      <c r="P44" s="38" t="str">
        <f t="shared" si="1"/>
        <v>INVALID</v>
      </c>
      <c r="Q44" s="38">
        <f t="shared" si="2"/>
        <v>1</v>
      </c>
      <c r="R44" s="38">
        <f t="shared" si="3"/>
        <v>0.5</v>
      </c>
      <c r="S44" s="38" t="str">
        <f t="shared" si="4"/>
        <v>INVALID</v>
      </c>
      <c r="T44" s="177" t="s">
        <v>29</v>
      </c>
      <c r="U44" s="162" t="s">
        <v>15</v>
      </c>
      <c r="V44" s="70" t="s">
        <v>284</v>
      </c>
      <c r="W44" s="24"/>
      <c r="X44" s="71" t="e">
        <f>AVERAGE(P44:P50)</f>
        <v>#DIV/0!</v>
      </c>
      <c r="Y44" s="71" t="e">
        <f t="shared" si="5"/>
        <v>#DIV/0!</v>
      </c>
    </row>
    <row r="45" spans="1:33" ht="100.8" x14ac:dyDescent="0.3">
      <c r="A45" s="175"/>
      <c r="B45" s="170"/>
      <c r="C45" s="162"/>
      <c r="D45" s="24">
        <v>15.2</v>
      </c>
      <c r="E45" s="41" t="s">
        <v>94</v>
      </c>
      <c r="F45" s="162"/>
      <c r="G45" s="26" t="s">
        <v>198</v>
      </c>
      <c r="H45" s="27" t="s">
        <v>192</v>
      </c>
      <c r="I45" s="9"/>
      <c r="J45" s="9"/>
      <c r="K45" s="24"/>
      <c r="L45" s="24" t="s">
        <v>261</v>
      </c>
      <c r="M45" s="24" t="s">
        <v>266</v>
      </c>
      <c r="N45" s="24"/>
      <c r="O45" s="24"/>
      <c r="P45" s="28" t="str">
        <f t="shared" si="1"/>
        <v>INVALID</v>
      </c>
      <c r="Q45" s="28">
        <f t="shared" si="2"/>
        <v>0.5</v>
      </c>
      <c r="R45" s="28">
        <f t="shared" si="3"/>
        <v>0.25</v>
      </c>
      <c r="S45" s="28" t="str">
        <f t="shared" si="4"/>
        <v>INVALID</v>
      </c>
      <c r="T45" s="177"/>
      <c r="U45" s="162"/>
      <c r="V45" s="70" t="s">
        <v>285</v>
      </c>
      <c r="W45" s="70"/>
      <c r="X45" s="71">
        <f>AVERAGE(Q44:Q50)</f>
        <v>0.42857142857142855</v>
      </c>
      <c r="Y45" s="71">
        <f t="shared" si="5"/>
        <v>0.5714285714285714</v>
      </c>
    </row>
    <row r="46" spans="1:33" ht="43.2" x14ac:dyDescent="0.3">
      <c r="A46" s="175"/>
      <c r="B46" s="170"/>
      <c r="C46" s="162"/>
      <c r="D46" s="24">
        <v>15.3</v>
      </c>
      <c r="E46" s="41" t="s">
        <v>95</v>
      </c>
      <c r="F46" s="162"/>
      <c r="G46" s="26" t="s">
        <v>198</v>
      </c>
      <c r="H46" s="27" t="s">
        <v>193</v>
      </c>
      <c r="I46" s="9"/>
      <c r="J46" s="9"/>
      <c r="K46" s="24"/>
      <c r="L46" s="24" t="s">
        <v>259</v>
      </c>
      <c r="M46" s="24" t="s">
        <v>265</v>
      </c>
      <c r="N46" s="24"/>
      <c r="O46" s="24"/>
      <c r="P46" s="28" t="str">
        <f t="shared" si="1"/>
        <v>INVALID</v>
      </c>
      <c r="Q46" s="28">
        <f t="shared" si="2"/>
        <v>0</v>
      </c>
      <c r="R46" s="28">
        <f t="shared" si="3"/>
        <v>0</v>
      </c>
      <c r="S46" s="28" t="str">
        <f t="shared" si="4"/>
        <v>INVALID</v>
      </c>
      <c r="T46" s="177"/>
      <c r="U46" s="162"/>
      <c r="V46" s="70" t="s">
        <v>286</v>
      </c>
      <c r="W46" s="70"/>
      <c r="X46" s="71">
        <f>AVERAGE(R44:R50)</f>
        <v>0.17857142857142858</v>
      </c>
      <c r="Y46" s="71">
        <f t="shared" si="5"/>
        <v>0.8214285714285714</v>
      </c>
    </row>
    <row r="47" spans="1:33" ht="28.8" x14ac:dyDescent="0.3">
      <c r="A47" s="175"/>
      <c r="B47" s="170"/>
      <c r="C47" s="162"/>
      <c r="D47" s="24">
        <v>15.6</v>
      </c>
      <c r="E47" s="41" t="s">
        <v>96</v>
      </c>
      <c r="F47" s="162"/>
      <c r="G47" s="26" t="s">
        <v>162</v>
      </c>
      <c r="H47" s="27" t="s">
        <v>154</v>
      </c>
      <c r="I47" s="9" t="s">
        <v>305</v>
      </c>
      <c r="J47" s="9"/>
      <c r="K47" s="24"/>
      <c r="L47" s="24" t="s">
        <v>261</v>
      </c>
      <c r="M47" s="24" t="s">
        <v>267</v>
      </c>
      <c r="N47" s="24"/>
      <c r="O47" s="24"/>
      <c r="P47" s="28" t="str">
        <f t="shared" si="1"/>
        <v>INVALID</v>
      </c>
      <c r="Q47" s="28">
        <f t="shared" si="2"/>
        <v>0.5</v>
      </c>
      <c r="R47" s="28">
        <f t="shared" si="3"/>
        <v>0.5</v>
      </c>
      <c r="S47" s="28" t="str">
        <f t="shared" si="4"/>
        <v>INVALID</v>
      </c>
      <c r="T47" s="177"/>
      <c r="U47" s="162"/>
      <c r="V47" s="70" t="s">
        <v>287</v>
      </c>
      <c r="W47" s="70"/>
      <c r="X47" s="71" t="e">
        <f>AVERAGE(S44:S50)</f>
        <v>#DIV/0!</v>
      </c>
      <c r="Y47" s="71" t="e">
        <f t="shared" si="5"/>
        <v>#DIV/0!</v>
      </c>
    </row>
    <row r="48" spans="1:33" ht="28.8" x14ac:dyDescent="0.3">
      <c r="A48" s="175"/>
      <c r="B48" s="170"/>
      <c r="C48" s="162"/>
      <c r="D48" s="24">
        <v>15.7</v>
      </c>
      <c r="E48" s="41" t="s">
        <v>97</v>
      </c>
      <c r="F48" s="162"/>
      <c r="G48" s="26" t="s">
        <v>197</v>
      </c>
      <c r="H48" s="27" t="s">
        <v>194</v>
      </c>
      <c r="I48" s="9"/>
      <c r="J48" s="9"/>
      <c r="K48" s="24"/>
      <c r="L48" s="24" t="s">
        <v>261</v>
      </c>
      <c r="M48" s="24" t="s">
        <v>265</v>
      </c>
      <c r="N48" s="24"/>
      <c r="O48" s="24"/>
      <c r="P48" s="28" t="str">
        <f t="shared" si="1"/>
        <v>INVALID</v>
      </c>
      <c r="Q48" s="28">
        <f t="shared" si="2"/>
        <v>0.5</v>
      </c>
      <c r="R48" s="28">
        <f t="shared" si="3"/>
        <v>0</v>
      </c>
      <c r="S48" s="28" t="str">
        <f t="shared" si="4"/>
        <v>INVALID</v>
      </c>
      <c r="T48" s="177"/>
      <c r="U48" s="162"/>
      <c r="V48" s="70" t="s">
        <v>288</v>
      </c>
      <c r="W48" s="70"/>
      <c r="X48" s="71" t="e">
        <f>AVERAGE(X44:X47)</f>
        <v>#DIV/0!</v>
      </c>
      <c r="Y48" s="71" t="e">
        <f t="shared" si="5"/>
        <v>#DIV/0!</v>
      </c>
    </row>
    <row r="49" spans="1:32" ht="43.2" x14ac:dyDescent="0.3">
      <c r="A49" s="175"/>
      <c r="B49" s="170"/>
      <c r="C49" s="162"/>
      <c r="D49" s="24">
        <v>15.8</v>
      </c>
      <c r="E49" s="41" t="s">
        <v>98</v>
      </c>
      <c r="F49" s="162"/>
      <c r="G49" s="26" t="s">
        <v>196</v>
      </c>
      <c r="H49" s="27" t="s">
        <v>194</v>
      </c>
      <c r="I49" s="9"/>
      <c r="J49" s="9"/>
      <c r="K49" s="24"/>
      <c r="L49" s="24" t="s">
        <v>261</v>
      </c>
      <c r="M49" s="24" t="s">
        <v>265</v>
      </c>
      <c r="N49" s="24"/>
      <c r="O49" s="24"/>
      <c r="P49" s="28" t="str">
        <f t="shared" si="1"/>
        <v>INVALID</v>
      </c>
      <c r="Q49" s="28">
        <f t="shared" si="2"/>
        <v>0.5</v>
      </c>
      <c r="R49" s="28">
        <f t="shared" si="3"/>
        <v>0</v>
      </c>
      <c r="S49" s="28" t="str">
        <f t="shared" si="4"/>
        <v>INVALID</v>
      </c>
      <c r="T49" s="177"/>
      <c r="U49" s="162"/>
      <c r="V49" s="24"/>
      <c r="W49" s="24"/>
      <c r="X49" s="24"/>
      <c r="Y49" s="24"/>
    </row>
    <row r="50" spans="1:32" ht="28.8" x14ac:dyDescent="0.3">
      <c r="A50" s="175"/>
      <c r="B50" s="170"/>
      <c r="C50" s="163"/>
      <c r="D50" s="17">
        <v>15.9</v>
      </c>
      <c r="E50" s="43" t="s">
        <v>99</v>
      </c>
      <c r="F50" s="163"/>
      <c r="G50" s="58" t="s">
        <v>162</v>
      </c>
      <c r="H50" s="30" t="s">
        <v>195</v>
      </c>
      <c r="I50" s="31" t="s">
        <v>339</v>
      </c>
      <c r="J50" s="31"/>
      <c r="K50" s="17"/>
      <c r="L50" s="17" t="s">
        <v>259</v>
      </c>
      <c r="M50" s="17" t="s">
        <v>265</v>
      </c>
      <c r="N50" s="17"/>
      <c r="O50" s="17"/>
      <c r="P50" s="32" t="str">
        <f t="shared" si="1"/>
        <v>INVALID</v>
      </c>
      <c r="Q50" s="32">
        <f t="shared" si="2"/>
        <v>0</v>
      </c>
      <c r="R50" s="32">
        <f t="shared" si="3"/>
        <v>0</v>
      </c>
      <c r="S50" s="32" t="str">
        <f t="shared" si="4"/>
        <v>INVALID</v>
      </c>
      <c r="T50" s="177"/>
      <c r="U50" s="163"/>
      <c r="V50" s="16"/>
      <c r="W50" s="17"/>
      <c r="X50" s="17"/>
      <c r="Y50" s="17"/>
    </row>
    <row r="51" spans="1:32" ht="28.8" x14ac:dyDescent="0.3">
      <c r="A51" s="175"/>
      <c r="B51" s="170" t="s">
        <v>30</v>
      </c>
      <c r="C51" s="161" t="s">
        <v>16</v>
      </c>
      <c r="D51" s="33">
        <v>16.2</v>
      </c>
      <c r="E51" s="44" t="s">
        <v>101</v>
      </c>
      <c r="F51" s="161" t="s">
        <v>107</v>
      </c>
      <c r="G51" s="39" t="s">
        <v>205</v>
      </c>
      <c r="H51" s="36" t="s">
        <v>199</v>
      </c>
      <c r="I51" s="37" t="s">
        <v>306</v>
      </c>
      <c r="J51" s="37"/>
      <c r="K51" s="33"/>
      <c r="L51" s="33" t="s">
        <v>261</v>
      </c>
      <c r="M51" s="33" t="s">
        <v>267</v>
      </c>
      <c r="N51" s="33"/>
      <c r="O51" s="33"/>
      <c r="P51" s="38" t="str">
        <f t="shared" si="1"/>
        <v>INVALID</v>
      </c>
      <c r="Q51" s="38">
        <f t="shared" si="2"/>
        <v>0.5</v>
      </c>
      <c r="R51" s="38">
        <f t="shared" si="3"/>
        <v>0.5</v>
      </c>
      <c r="S51" s="38" t="str">
        <f t="shared" si="4"/>
        <v>INVALID</v>
      </c>
      <c r="T51" s="177" t="s">
        <v>30</v>
      </c>
      <c r="U51" s="171" t="s">
        <v>16</v>
      </c>
    </row>
    <row r="52" spans="1:32" ht="28.95" customHeight="1" x14ac:dyDescent="0.3">
      <c r="A52" s="175"/>
      <c r="B52" s="170"/>
      <c r="C52" s="162"/>
      <c r="D52" s="89">
        <v>16.3</v>
      </c>
      <c r="E52" s="93" t="s">
        <v>102</v>
      </c>
      <c r="F52" s="162"/>
      <c r="G52" s="104" t="s">
        <v>205</v>
      </c>
      <c r="H52" s="90" t="s">
        <v>200</v>
      </c>
      <c r="I52" s="9"/>
      <c r="J52" s="9"/>
      <c r="K52" s="24"/>
      <c r="L52" s="24" t="s">
        <v>261</v>
      </c>
      <c r="M52" s="24" t="s">
        <v>265</v>
      </c>
      <c r="N52" s="24"/>
      <c r="O52" s="24"/>
      <c r="P52" s="28" t="str">
        <f t="shared" si="1"/>
        <v>INVALID</v>
      </c>
      <c r="Q52" s="28">
        <f t="shared" si="2"/>
        <v>0.5</v>
      </c>
      <c r="R52" s="28">
        <f t="shared" si="3"/>
        <v>0</v>
      </c>
      <c r="S52" s="28" t="str">
        <f t="shared" si="4"/>
        <v>INVALID</v>
      </c>
      <c r="T52" s="177"/>
      <c r="U52" s="162"/>
      <c r="V52" s="14" t="s">
        <v>284</v>
      </c>
      <c r="X52" s="15" t="e">
        <f>AVERAGE(P51:P56)</f>
        <v>#DIV/0!</v>
      </c>
      <c r="Y52" s="15" t="e">
        <f>1-X52</f>
        <v>#DIV/0!</v>
      </c>
    </row>
    <row r="53" spans="1:32" ht="28.8" x14ac:dyDescent="0.3">
      <c r="A53" s="175"/>
      <c r="B53" s="170"/>
      <c r="C53" s="162"/>
      <c r="D53" s="24">
        <v>16.5</v>
      </c>
      <c r="E53" s="59" t="s">
        <v>103</v>
      </c>
      <c r="F53" s="162"/>
      <c r="G53" s="26" t="s">
        <v>206</v>
      </c>
      <c r="H53" s="27" t="s">
        <v>201</v>
      </c>
      <c r="I53" s="9"/>
      <c r="J53" s="9"/>
      <c r="K53" s="24"/>
      <c r="L53" s="24" t="s">
        <v>262</v>
      </c>
      <c r="M53" s="24" t="s">
        <v>267</v>
      </c>
      <c r="N53" s="24"/>
      <c r="O53" s="24"/>
      <c r="P53" s="28" t="str">
        <f t="shared" si="1"/>
        <v>INVALID</v>
      </c>
      <c r="Q53" s="28">
        <f t="shared" si="2"/>
        <v>0.75</v>
      </c>
      <c r="R53" s="28">
        <f t="shared" si="3"/>
        <v>0.5</v>
      </c>
      <c r="S53" s="28" t="str">
        <f t="shared" si="4"/>
        <v>INVALID</v>
      </c>
      <c r="T53" s="177"/>
      <c r="U53" s="162"/>
      <c r="V53" s="14" t="s">
        <v>285</v>
      </c>
      <c r="W53" s="14"/>
      <c r="X53" s="15">
        <f>AVERAGE(Q51:Q56)</f>
        <v>0.70833333333333337</v>
      </c>
      <c r="Y53" s="15">
        <f>1-X53</f>
        <v>0.29166666666666663</v>
      </c>
    </row>
    <row r="54" spans="1:32" ht="60" customHeight="1" x14ac:dyDescent="0.3">
      <c r="A54" s="175"/>
      <c r="B54" s="170"/>
      <c r="C54" s="162"/>
      <c r="D54" s="24">
        <v>16.7</v>
      </c>
      <c r="E54" s="59" t="s">
        <v>104</v>
      </c>
      <c r="F54" s="162"/>
      <c r="G54" s="26" t="s">
        <v>207</v>
      </c>
      <c r="H54" s="27" t="s">
        <v>202</v>
      </c>
      <c r="I54" s="9"/>
      <c r="J54" s="9"/>
      <c r="K54" s="24"/>
      <c r="L54" s="24" t="s">
        <v>263</v>
      </c>
      <c r="M54" s="24" t="s">
        <v>269</v>
      </c>
      <c r="N54" s="24"/>
      <c r="O54" s="24"/>
      <c r="P54" s="28" t="str">
        <f t="shared" si="1"/>
        <v>INVALID</v>
      </c>
      <c r="Q54" s="28">
        <f t="shared" si="2"/>
        <v>1</v>
      </c>
      <c r="R54" s="28">
        <f t="shared" si="3"/>
        <v>1</v>
      </c>
      <c r="S54" s="28" t="str">
        <f t="shared" si="4"/>
        <v>INVALID</v>
      </c>
      <c r="T54" s="177"/>
      <c r="U54" s="162"/>
      <c r="V54" s="14" t="s">
        <v>286</v>
      </c>
      <c r="W54" s="14"/>
      <c r="X54" s="15">
        <f>AVERAGE(R51:R56)</f>
        <v>0.45833333333333331</v>
      </c>
      <c r="Y54" s="15">
        <f>1-X54</f>
        <v>0.54166666666666674</v>
      </c>
    </row>
    <row r="55" spans="1:32" ht="35.25" customHeight="1" x14ac:dyDescent="0.3">
      <c r="A55" s="175"/>
      <c r="B55" s="170"/>
      <c r="C55" s="162"/>
      <c r="D55" s="24">
        <v>16.11</v>
      </c>
      <c r="E55" s="59" t="s">
        <v>105</v>
      </c>
      <c r="F55" s="162"/>
      <c r="G55" s="26" t="s">
        <v>208</v>
      </c>
      <c r="H55" s="27" t="s">
        <v>203</v>
      </c>
      <c r="I55" s="9" t="s">
        <v>301</v>
      </c>
      <c r="J55" s="9" t="s">
        <v>292</v>
      </c>
      <c r="K55" s="24"/>
      <c r="L55" s="24" t="s">
        <v>262</v>
      </c>
      <c r="M55" s="24" t="s">
        <v>265</v>
      </c>
      <c r="N55" s="24" t="s">
        <v>271</v>
      </c>
      <c r="O55" s="24"/>
      <c r="P55" s="28" t="str">
        <f t="shared" si="1"/>
        <v>INVALID</v>
      </c>
      <c r="Q55" s="28">
        <f t="shared" si="2"/>
        <v>0.75</v>
      </c>
      <c r="R55" s="28">
        <f t="shared" si="3"/>
        <v>0</v>
      </c>
      <c r="S55" s="28">
        <f t="shared" si="4"/>
        <v>0</v>
      </c>
      <c r="T55" s="177"/>
      <c r="U55" s="162"/>
      <c r="V55" s="14" t="s">
        <v>287</v>
      </c>
      <c r="W55" s="14"/>
      <c r="X55" s="15">
        <f>AVERAGE(S51:S56)</f>
        <v>0</v>
      </c>
      <c r="Y55" s="15">
        <f>1-X55</f>
        <v>1</v>
      </c>
    </row>
    <row r="56" spans="1:32" ht="38.25" customHeight="1" x14ac:dyDescent="0.3">
      <c r="A56" s="175"/>
      <c r="B56" s="170"/>
      <c r="C56" s="163"/>
      <c r="D56" s="17">
        <v>16.12</v>
      </c>
      <c r="E56" s="57" t="s">
        <v>106</v>
      </c>
      <c r="F56" s="163"/>
      <c r="G56" s="58" t="s">
        <v>171</v>
      </c>
      <c r="H56" s="30" t="s">
        <v>204</v>
      </c>
      <c r="I56" s="31" t="s">
        <v>291</v>
      </c>
      <c r="J56" s="31" t="s">
        <v>292</v>
      </c>
      <c r="K56" s="17"/>
      <c r="L56" s="17" t="s">
        <v>262</v>
      </c>
      <c r="M56" s="17" t="s">
        <v>268</v>
      </c>
      <c r="N56" s="17" t="s">
        <v>271</v>
      </c>
      <c r="O56" s="17"/>
      <c r="P56" s="32" t="str">
        <f t="shared" si="1"/>
        <v>INVALID</v>
      </c>
      <c r="Q56" s="32">
        <f t="shared" si="2"/>
        <v>0.75</v>
      </c>
      <c r="R56" s="32">
        <f t="shared" si="3"/>
        <v>0.75</v>
      </c>
      <c r="S56" s="32">
        <f t="shared" si="4"/>
        <v>0</v>
      </c>
      <c r="T56" s="177"/>
      <c r="U56" s="162"/>
      <c r="V56" s="18" t="s">
        <v>288</v>
      </c>
      <c r="W56" s="19"/>
      <c r="X56" s="20" t="e">
        <f>AVERAGE(X52:X55)</f>
        <v>#DIV/0!</v>
      </c>
      <c r="Y56" s="20" t="e">
        <f>1-X56</f>
        <v>#DIV/0!</v>
      </c>
    </row>
    <row r="57" spans="1:32" ht="111.75" customHeight="1" x14ac:dyDescent="0.3">
      <c r="A57" s="176" t="s">
        <v>18</v>
      </c>
      <c r="B57" s="81" t="s">
        <v>31</v>
      </c>
      <c r="C57" s="60" t="s">
        <v>17</v>
      </c>
      <c r="D57" s="22"/>
      <c r="E57" s="61" t="s">
        <v>108</v>
      </c>
      <c r="F57" s="51"/>
      <c r="G57" s="52"/>
      <c r="H57" s="53"/>
      <c r="I57" s="54"/>
      <c r="J57" s="54"/>
      <c r="K57" s="22"/>
      <c r="L57" s="22" t="s">
        <v>263</v>
      </c>
      <c r="M57" s="22" t="s">
        <v>269</v>
      </c>
      <c r="N57" s="22"/>
      <c r="O57" s="22"/>
      <c r="P57" s="55" t="str">
        <f t="shared" si="1"/>
        <v>INVALID</v>
      </c>
      <c r="Q57" s="55">
        <f t="shared" si="2"/>
        <v>1</v>
      </c>
      <c r="R57" s="55">
        <f t="shared" si="3"/>
        <v>1</v>
      </c>
      <c r="S57" s="55" t="str">
        <f t="shared" si="4"/>
        <v>INVALID</v>
      </c>
      <c r="T57" s="81" t="s">
        <v>31</v>
      </c>
      <c r="U57" s="80" t="s">
        <v>17</v>
      </c>
      <c r="V57" s="77" t="s">
        <v>285</v>
      </c>
      <c r="W57" s="78"/>
      <c r="X57" s="79">
        <f>AVERAGE(Q57:Q57)</f>
        <v>1</v>
      </c>
      <c r="Y57" s="79">
        <f t="shared" ref="Y57:Y77" si="6">1-X57</f>
        <v>0</v>
      </c>
      <c r="Z57" s="24"/>
      <c r="AA57" s="24"/>
      <c r="AB57" s="24"/>
      <c r="AC57" s="24"/>
      <c r="AD57" s="24"/>
      <c r="AE57" s="24"/>
      <c r="AF57" s="24"/>
    </row>
    <row r="58" spans="1:32" ht="49.5" customHeight="1" x14ac:dyDescent="0.3">
      <c r="A58" s="176"/>
      <c r="B58" s="170" t="s">
        <v>32</v>
      </c>
      <c r="C58" s="161" t="s">
        <v>33</v>
      </c>
      <c r="D58" s="33">
        <v>4.5</v>
      </c>
      <c r="E58" s="56" t="s">
        <v>109</v>
      </c>
      <c r="F58" s="161" t="s">
        <v>72</v>
      </c>
      <c r="G58" s="35" t="s">
        <v>209</v>
      </c>
      <c r="H58" s="36" t="s">
        <v>210</v>
      </c>
      <c r="I58" s="37" t="s">
        <v>340</v>
      </c>
      <c r="J58" s="37"/>
      <c r="K58" s="33"/>
      <c r="L58" s="33" t="s">
        <v>263</v>
      </c>
      <c r="M58" s="33" t="s">
        <v>268</v>
      </c>
      <c r="N58" s="33"/>
      <c r="O58" s="33"/>
      <c r="P58" s="38" t="str">
        <f t="shared" si="1"/>
        <v>INVALID</v>
      </c>
      <c r="Q58" s="38">
        <f t="shared" si="2"/>
        <v>1</v>
      </c>
      <c r="R58" s="38">
        <f t="shared" si="3"/>
        <v>0.75</v>
      </c>
      <c r="S58" s="38" t="str">
        <f t="shared" si="4"/>
        <v>INVALID</v>
      </c>
      <c r="T58" s="177" t="s">
        <v>32</v>
      </c>
      <c r="U58" s="162" t="s">
        <v>33</v>
      </c>
      <c r="V58" s="14" t="s">
        <v>284</v>
      </c>
      <c r="X58" s="15" t="e">
        <f>AVERAGE(P58:P60)</f>
        <v>#DIV/0!</v>
      </c>
      <c r="Y58" s="15" t="e">
        <f t="shared" si="6"/>
        <v>#DIV/0!</v>
      </c>
      <c r="Z58" s="24"/>
      <c r="AA58" s="24"/>
      <c r="AB58" s="24"/>
      <c r="AC58" s="24"/>
      <c r="AD58" s="24"/>
      <c r="AE58" s="24"/>
      <c r="AF58" s="24"/>
    </row>
    <row r="59" spans="1:32" ht="48" customHeight="1" x14ac:dyDescent="0.3">
      <c r="A59" s="176"/>
      <c r="B59" s="170"/>
      <c r="C59" s="162"/>
      <c r="D59" s="24">
        <v>4.8</v>
      </c>
      <c r="E59" s="41" t="s">
        <v>110</v>
      </c>
      <c r="F59" s="162"/>
      <c r="G59" s="26" t="s">
        <v>213</v>
      </c>
      <c r="H59" s="27" t="s">
        <v>211</v>
      </c>
      <c r="I59" s="9" t="s">
        <v>311</v>
      </c>
      <c r="J59" s="9" t="s">
        <v>292</v>
      </c>
      <c r="K59" s="24"/>
      <c r="L59" s="24" t="s">
        <v>262</v>
      </c>
      <c r="M59" s="24" t="s">
        <v>267</v>
      </c>
      <c r="N59" s="24" t="s">
        <v>271</v>
      </c>
      <c r="O59" s="24"/>
      <c r="P59" s="28" t="str">
        <f t="shared" si="1"/>
        <v>INVALID</v>
      </c>
      <c r="Q59" s="28">
        <f t="shared" si="2"/>
        <v>0.75</v>
      </c>
      <c r="R59" s="28">
        <f t="shared" si="3"/>
        <v>0.5</v>
      </c>
      <c r="S59" s="28">
        <f t="shared" si="4"/>
        <v>0</v>
      </c>
      <c r="T59" s="177"/>
      <c r="U59" s="162"/>
      <c r="V59" s="14" t="s">
        <v>285</v>
      </c>
      <c r="W59" s="14"/>
      <c r="X59" s="15">
        <f>AVERAGE(Q58:Q60)</f>
        <v>0.75</v>
      </c>
      <c r="Y59" s="15">
        <f t="shared" si="6"/>
        <v>0.25</v>
      </c>
      <c r="AC59" s="14" t="s">
        <v>287</v>
      </c>
      <c r="AD59" s="14"/>
      <c r="AE59" s="15">
        <f>AVERAGE(S58:S60)</f>
        <v>0</v>
      </c>
      <c r="AF59" s="15">
        <f>1-AE59</f>
        <v>1</v>
      </c>
    </row>
    <row r="60" spans="1:32" ht="50.25" customHeight="1" x14ac:dyDescent="0.3">
      <c r="A60" s="176"/>
      <c r="B60" s="170"/>
      <c r="C60" s="163"/>
      <c r="D60" s="100">
        <v>4.9000000000000004</v>
      </c>
      <c r="E60" s="103" t="s">
        <v>111</v>
      </c>
      <c r="F60" s="163"/>
      <c r="G60" s="101" t="s">
        <v>214</v>
      </c>
      <c r="H60" s="102" t="s">
        <v>212</v>
      </c>
      <c r="I60" s="31" t="s">
        <v>311</v>
      </c>
      <c r="J60" s="31" t="s">
        <v>292</v>
      </c>
      <c r="K60" s="17"/>
      <c r="L60" s="17" t="s">
        <v>261</v>
      </c>
      <c r="M60" s="17" t="s">
        <v>265</v>
      </c>
      <c r="N60" s="17" t="s">
        <v>271</v>
      </c>
      <c r="O60" s="17"/>
      <c r="P60" s="32" t="str">
        <f t="shared" si="1"/>
        <v>INVALID</v>
      </c>
      <c r="Q60" s="32">
        <f t="shared" si="2"/>
        <v>0.5</v>
      </c>
      <c r="R60" s="32">
        <f t="shared" si="3"/>
        <v>0</v>
      </c>
      <c r="S60" s="32">
        <f t="shared" si="4"/>
        <v>0</v>
      </c>
      <c r="T60" s="177"/>
      <c r="U60" s="162"/>
      <c r="V60" s="18" t="s">
        <v>286</v>
      </c>
      <c r="W60" s="19"/>
      <c r="X60" s="20">
        <f>AVERAGE(R58:R60)</f>
        <v>0.41666666666666669</v>
      </c>
      <c r="Y60" s="20">
        <f t="shared" si="6"/>
        <v>0.58333333333333326</v>
      </c>
      <c r="Z60" s="17"/>
      <c r="AA60" s="17"/>
      <c r="AB60" s="17"/>
      <c r="AC60" s="18" t="s">
        <v>288</v>
      </c>
      <c r="AD60" s="19"/>
      <c r="AE60" s="20">
        <f>AVERAGE(X58:X60 + AE59)</f>
        <v>0.41666666666666669</v>
      </c>
      <c r="AF60" s="20">
        <f>1-AE60</f>
        <v>0.58333333333333326</v>
      </c>
    </row>
    <row r="61" spans="1:32" ht="72.75" customHeight="1" x14ac:dyDescent="0.3">
      <c r="A61" s="176"/>
      <c r="B61" s="170" t="s">
        <v>34</v>
      </c>
      <c r="C61" s="161" t="s">
        <v>35</v>
      </c>
      <c r="D61" s="33">
        <v>7.1</v>
      </c>
      <c r="E61" s="63" t="s">
        <v>112</v>
      </c>
      <c r="F61" s="161" t="s">
        <v>114</v>
      </c>
      <c r="G61" s="39" t="s">
        <v>217</v>
      </c>
      <c r="H61" s="36" t="s">
        <v>215</v>
      </c>
      <c r="I61" s="37" t="s">
        <v>341</v>
      </c>
      <c r="J61" s="37"/>
      <c r="K61" s="33"/>
      <c r="L61" s="33" t="s">
        <v>262</v>
      </c>
      <c r="M61" s="33" t="s">
        <v>268</v>
      </c>
      <c r="N61" s="33"/>
      <c r="O61" s="33"/>
      <c r="P61" s="38" t="str">
        <f t="shared" si="1"/>
        <v>INVALID</v>
      </c>
      <c r="Q61" s="38">
        <f t="shared" si="2"/>
        <v>0.75</v>
      </c>
      <c r="R61" s="38">
        <f t="shared" si="3"/>
        <v>0.75</v>
      </c>
      <c r="S61" s="38" t="str">
        <f t="shared" si="4"/>
        <v>INVALID</v>
      </c>
      <c r="T61" s="177" t="s">
        <v>34</v>
      </c>
      <c r="U61" s="162" t="s">
        <v>35</v>
      </c>
      <c r="V61" s="70" t="s">
        <v>284</v>
      </c>
      <c r="W61" s="24"/>
      <c r="X61" s="71" t="e">
        <f>AVERAGE(P61:P62)</f>
        <v>#DIV/0!</v>
      </c>
      <c r="Y61" s="71" t="e">
        <f t="shared" si="6"/>
        <v>#DIV/0!</v>
      </c>
      <c r="Z61" s="24"/>
      <c r="AA61" s="24"/>
      <c r="AB61" s="24"/>
      <c r="AC61" s="24"/>
      <c r="AD61" s="24"/>
      <c r="AE61" s="24"/>
      <c r="AF61" s="24"/>
    </row>
    <row r="62" spans="1:32" ht="74.25" customHeight="1" x14ac:dyDescent="0.3">
      <c r="A62" s="176"/>
      <c r="B62" s="170"/>
      <c r="C62" s="163"/>
      <c r="D62" s="17">
        <v>7.9</v>
      </c>
      <c r="E62" s="57" t="s">
        <v>113</v>
      </c>
      <c r="F62" s="163"/>
      <c r="G62" s="58" t="s">
        <v>218</v>
      </c>
      <c r="H62" s="30" t="s">
        <v>216</v>
      </c>
      <c r="I62" s="31" t="s">
        <v>307</v>
      </c>
      <c r="J62" s="31" t="s">
        <v>290</v>
      </c>
      <c r="K62" s="17"/>
      <c r="L62" s="17" t="s">
        <v>263</v>
      </c>
      <c r="M62" s="17" t="s">
        <v>269</v>
      </c>
      <c r="N62" s="17"/>
      <c r="O62" s="17"/>
      <c r="P62" s="32" t="str">
        <f t="shared" si="1"/>
        <v>INVALID</v>
      </c>
      <c r="Q62" s="32">
        <f t="shared" si="2"/>
        <v>1</v>
      </c>
      <c r="R62" s="32">
        <f t="shared" si="3"/>
        <v>1</v>
      </c>
      <c r="S62" s="32" t="str">
        <f t="shared" si="4"/>
        <v>INVALID</v>
      </c>
      <c r="T62" s="177"/>
      <c r="U62" s="162"/>
      <c r="V62" s="19" t="s">
        <v>285</v>
      </c>
      <c r="W62" s="19"/>
      <c r="X62" s="20">
        <f>AVERAGE(Q61:Q62)</f>
        <v>0.875</v>
      </c>
      <c r="Y62" s="20">
        <f t="shared" si="6"/>
        <v>0.125</v>
      </c>
      <c r="Z62" s="17"/>
      <c r="AA62" s="17"/>
      <c r="AB62" s="17"/>
      <c r="AC62" s="17"/>
      <c r="AD62" s="17"/>
      <c r="AE62" s="17"/>
      <c r="AF62" s="17"/>
    </row>
    <row r="63" spans="1:32" ht="28.8" x14ac:dyDescent="0.3">
      <c r="A63" s="176"/>
      <c r="B63" s="170" t="s">
        <v>36</v>
      </c>
      <c r="C63" s="161" t="s">
        <v>37</v>
      </c>
      <c r="D63" s="33">
        <v>10.3</v>
      </c>
      <c r="E63" s="63" t="s">
        <v>115</v>
      </c>
      <c r="F63" s="161" t="s">
        <v>52</v>
      </c>
      <c r="G63" s="35" t="s">
        <v>222</v>
      </c>
      <c r="H63" s="36" t="s">
        <v>219</v>
      </c>
      <c r="I63" s="37" t="s">
        <v>342</v>
      </c>
      <c r="J63" s="37"/>
      <c r="K63" s="33"/>
      <c r="L63" s="33" t="s">
        <v>262</v>
      </c>
      <c r="M63" s="45" t="s">
        <v>280</v>
      </c>
      <c r="N63" s="33"/>
      <c r="O63" s="33"/>
      <c r="P63" s="38" t="str">
        <f t="shared" si="1"/>
        <v>INVALID</v>
      </c>
      <c r="Q63" s="38">
        <f t="shared" si="2"/>
        <v>0.75</v>
      </c>
      <c r="R63" s="38" t="str">
        <f t="shared" si="3"/>
        <v>INVALID</v>
      </c>
      <c r="S63" s="38" t="str">
        <f t="shared" si="4"/>
        <v>INVALID</v>
      </c>
      <c r="T63" s="177" t="s">
        <v>36</v>
      </c>
      <c r="U63" s="162" t="s">
        <v>37</v>
      </c>
      <c r="V63" s="14" t="s">
        <v>284</v>
      </c>
      <c r="X63" s="15" t="e">
        <f>AVERAGE(P63:P65)</f>
        <v>#DIV/0!</v>
      </c>
      <c r="Y63" s="15" t="e">
        <f t="shared" si="6"/>
        <v>#DIV/0!</v>
      </c>
    </row>
    <row r="64" spans="1:32" ht="43.2" x14ac:dyDescent="0.3">
      <c r="A64" s="176"/>
      <c r="B64" s="170"/>
      <c r="C64" s="162"/>
      <c r="D64" s="24">
        <v>10.4</v>
      </c>
      <c r="E64" s="59" t="s">
        <v>116</v>
      </c>
      <c r="F64" s="162"/>
      <c r="G64" s="26" t="s">
        <v>222</v>
      </c>
      <c r="H64" s="27" t="s">
        <v>220</v>
      </c>
      <c r="I64" s="9"/>
      <c r="J64" s="9"/>
      <c r="K64" s="24"/>
      <c r="L64" s="24" t="s">
        <v>263</v>
      </c>
      <c r="M64" s="24" t="s">
        <v>269</v>
      </c>
      <c r="N64" s="24"/>
      <c r="O64" s="24"/>
      <c r="P64" s="28" t="str">
        <f t="shared" si="1"/>
        <v>INVALID</v>
      </c>
      <c r="Q64" s="28">
        <f t="shared" si="2"/>
        <v>1</v>
      </c>
      <c r="R64" s="28">
        <f t="shared" si="3"/>
        <v>1</v>
      </c>
      <c r="S64" s="28" t="str">
        <f t="shared" si="4"/>
        <v>INVALID</v>
      </c>
      <c r="T64" s="177"/>
      <c r="U64" s="162"/>
      <c r="V64" s="14" t="s">
        <v>285</v>
      </c>
      <c r="W64" s="14"/>
      <c r="X64" s="15">
        <f>AVERAGE(Q63:Q65)</f>
        <v>0.91666666666666663</v>
      </c>
      <c r="Y64" s="15">
        <f t="shared" si="6"/>
        <v>8.333333333333337E-2</v>
      </c>
    </row>
    <row r="65" spans="1:25" ht="43.2" x14ac:dyDescent="0.3">
      <c r="A65" s="176"/>
      <c r="B65" s="170"/>
      <c r="C65" s="163"/>
      <c r="D65" s="17">
        <v>10.5</v>
      </c>
      <c r="E65" s="57" t="s">
        <v>117</v>
      </c>
      <c r="F65" s="163"/>
      <c r="G65" s="58" t="s">
        <v>223</v>
      </c>
      <c r="H65" s="30" t="s">
        <v>221</v>
      </c>
      <c r="I65" s="31"/>
      <c r="J65" s="31"/>
      <c r="K65" s="17"/>
      <c r="L65" s="17" t="s">
        <v>263</v>
      </c>
      <c r="M65" s="17" t="s">
        <v>269</v>
      </c>
      <c r="N65" s="17"/>
      <c r="O65" s="17"/>
      <c r="P65" s="32" t="str">
        <f t="shared" si="1"/>
        <v>INVALID</v>
      </c>
      <c r="Q65" s="32">
        <f t="shared" si="2"/>
        <v>1</v>
      </c>
      <c r="R65" s="32">
        <f t="shared" si="3"/>
        <v>1</v>
      </c>
      <c r="S65" s="32" t="str">
        <f t="shared" si="4"/>
        <v>INVALID</v>
      </c>
      <c r="T65" s="177"/>
      <c r="U65" s="162"/>
      <c r="V65" s="18" t="s">
        <v>286</v>
      </c>
      <c r="W65" s="19"/>
      <c r="X65" s="20">
        <f>AVERAGE(R63:R65)</f>
        <v>1</v>
      </c>
      <c r="Y65" s="20">
        <f t="shared" si="6"/>
        <v>0</v>
      </c>
    </row>
    <row r="66" spans="1:25" ht="100.8" x14ac:dyDescent="0.3">
      <c r="A66" s="176"/>
      <c r="B66" s="170" t="s">
        <v>38</v>
      </c>
      <c r="C66" s="161" t="s">
        <v>39</v>
      </c>
      <c r="D66" s="33">
        <v>11.1</v>
      </c>
      <c r="E66" s="63" t="s">
        <v>118</v>
      </c>
      <c r="F66" s="161" t="s">
        <v>72</v>
      </c>
      <c r="G66" s="39" t="s">
        <v>228</v>
      </c>
      <c r="H66" s="36" t="s">
        <v>224</v>
      </c>
      <c r="I66" s="37"/>
      <c r="J66" s="37"/>
      <c r="K66" s="33"/>
      <c r="L66" s="33" t="s">
        <v>260</v>
      </c>
      <c r="M66" s="45" t="s">
        <v>280</v>
      </c>
      <c r="N66" s="33"/>
      <c r="O66" s="33"/>
      <c r="P66" s="38" t="str">
        <f t="shared" si="1"/>
        <v>INVALID</v>
      </c>
      <c r="Q66" s="38">
        <f t="shared" si="2"/>
        <v>0.25</v>
      </c>
      <c r="R66" s="38" t="str">
        <f t="shared" si="3"/>
        <v>INVALID</v>
      </c>
      <c r="S66" s="38" t="str">
        <f t="shared" si="4"/>
        <v>INVALID</v>
      </c>
      <c r="T66" s="177" t="s">
        <v>38</v>
      </c>
      <c r="U66" s="162" t="s">
        <v>39</v>
      </c>
      <c r="V66" s="14" t="s">
        <v>284</v>
      </c>
      <c r="X66" s="15" t="e">
        <f>AVERAGE(P66:P70)</f>
        <v>#DIV/0!</v>
      </c>
      <c r="Y66" s="15" t="e">
        <f t="shared" si="6"/>
        <v>#DIV/0!</v>
      </c>
    </row>
    <row r="67" spans="1:25" ht="44.25" customHeight="1" x14ac:dyDescent="0.3">
      <c r="A67" s="176"/>
      <c r="B67" s="170"/>
      <c r="C67" s="162"/>
      <c r="D67" s="24">
        <v>11.2</v>
      </c>
      <c r="E67" s="46" t="s">
        <v>119</v>
      </c>
      <c r="F67" s="162"/>
      <c r="G67" s="26" t="s">
        <v>190</v>
      </c>
      <c r="H67" s="27" t="s">
        <v>225</v>
      </c>
      <c r="I67" s="9"/>
      <c r="J67" s="9"/>
      <c r="K67" s="24"/>
      <c r="L67" s="24" t="s">
        <v>260</v>
      </c>
      <c r="M67" s="47" t="s">
        <v>280</v>
      </c>
      <c r="N67" s="24"/>
      <c r="O67" s="24"/>
      <c r="P67" s="28" t="str">
        <f t="shared" si="1"/>
        <v>INVALID</v>
      </c>
      <c r="Q67" s="28">
        <f t="shared" si="2"/>
        <v>0.25</v>
      </c>
      <c r="R67" s="28" t="str">
        <f t="shared" si="3"/>
        <v>INVALID</v>
      </c>
      <c r="S67" s="28" t="str">
        <f t="shared" si="4"/>
        <v>INVALID</v>
      </c>
      <c r="T67" s="177"/>
      <c r="U67" s="162"/>
      <c r="V67" s="14" t="s">
        <v>285</v>
      </c>
      <c r="W67" s="14"/>
      <c r="X67" s="15">
        <f>AVERAGE(Q66:Q70)</f>
        <v>0.2</v>
      </c>
      <c r="Y67" s="15">
        <f t="shared" si="6"/>
        <v>0.8</v>
      </c>
    </row>
    <row r="68" spans="1:25" ht="36.75" customHeight="1" x14ac:dyDescent="0.3">
      <c r="A68" s="176"/>
      <c r="B68" s="170"/>
      <c r="C68" s="162"/>
      <c r="D68" s="24">
        <v>11.3</v>
      </c>
      <c r="E68" s="46" t="s">
        <v>120</v>
      </c>
      <c r="F68" s="162"/>
      <c r="G68" s="26" t="s">
        <v>229</v>
      </c>
      <c r="H68" s="27" t="s">
        <v>226</v>
      </c>
      <c r="I68" s="9"/>
      <c r="J68" s="9"/>
      <c r="K68" s="24"/>
      <c r="L68" s="24" t="s">
        <v>259</v>
      </c>
      <c r="M68" s="24" t="s">
        <v>265</v>
      </c>
      <c r="N68" s="24"/>
      <c r="O68" s="24"/>
      <c r="P68" s="28" t="str">
        <f t="shared" si="1"/>
        <v>INVALID</v>
      </c>
      <c r="Q68" s="28">
        <f t="shared" si="2"/>
        <v>0</v>
      </c>
      <c r="R68" s="28">
        <f t="shared" si="3"/>
        <v>0</v>
      </c>
      <c r="S68" s="28" t="str">
        <f t="shared" si="4"/>
        <v>INVALID</v>
      </c>
      <c r="T68" s="177"/>
      <c r="U68" s="162"/>
      <c r="V68" s="14" t="s">
        <v>286</v>
      </c>
      <c r="W68" s="14"/>
      <c r="X68" s="15">
        <f>AVERAGE(R66:R70)</f>
        <v>0</v>
      </c>
      <c r="Y68" s="15">
        <f t="shared" si="6"/>
        <v>1</v>
      </c>
    </row>
    <row r="69" spans="1:25" ht="27" customHeight="1" x14ac:dyDescent="0.3">
      <c r="A69" s="176"/>
      <c r="B69" s="170"/>
      <c r="C69" s="162"/>
      <c r="D69" s="24">
        <v>11.5</v>
      </c>
      <c r="E69" s="59" t="s">
        <v>121</v>
      </c>
      <c r="F69" s="162"/>
      <c r="G69" s="26" t="s">
        <v>230</v>
      </c>
      <c r="H69" s="27" t="s">
        <v>210</v>
      </c>
      <c r="I69" s="9"/>
      <c r="J69" s="9"/>
      <c r="K69" s="24"/>
      <c r="L69" s="24" t="s">
        <v>259</v>
      </c>
      <c r="M69" s="24" t="s">
        <v>265</v>
      </c>
      <c r="N69" s="24"/>
      <c r="O69" s="24"/>
      <c r="P69" s="28" t="str">
        <f t="shared" si="1"/>
        <v>INVALID</v>
      </c>
      <c r="Q69" s="28">
        <f t="shared" si="2"/>
        <v>0</v>
      </c>
      <c r="R69" s="28">
        <f t="shared" si="3"/>
        <v>0</v>
      </c>
      <c r="S69" s="28" t="str">
        <f t="shared" si="4"/>
        <v>INVALID</v>
      </c>
      <c r="T69" s="177"/>
      <c r="U69" s="162"/>
      <c r="V69" s="14" t="s">
        <v>287</v>
      </c>
      <c r="W69" s="14"/>
      <c r="X69" s="15" t="e">
        <f>AVERAGE(S66:S70)</f>
        <v>#DIV/0!</v>
      </c>
      <c r="Y69" s="15" t="e">
        <f t="shared" si="6"/>
        <v>#DIV/0!</v>
      </c>
    </row>
    <row r="70" spans="1:25" ht="43.2" x14ac:dyDescent="0.3">
      <c r="A70" s="176"/>
      <c r="B70" s="170"/>
      <c r="C70" s="163"/>
      <c r="D70" s="100">
        <v>11.7</v>
      </c>
      <c r="E70" s="99" t="s">
        <v>122</v>
      </c>
      <c r="F70" s="163"/>
      <c r="G70" s="101" t="s">
        <v>231</v>
      </c>
      <c r="H70" s="98" t="s">
        <v>227</v>
      </c>
      <c r="I70" s="31"/>
      <c r="J70" s="31"/>
      <c r="K70" s="17"/>
      <c r="L70" s="17" t="s">
        <v>261</v>
      </c>
      <c r="M70" s="64" t="s">
        <v>280</v>
      </c>
      <c r="N70" s="17"/>
      <c r="O70" s="17"/>
      <c r="P70" s="32" t="str">
        <f t="shared" si="1"/>
        <v>INVALID</v>
      </c>
      <c r="Q70" s="32">
        <f t="shared" si="2"/>
        <v>0.5</v>
      </c>
      <c r="R70" s="32" t="str">
        <f t="shared" si="3"/>
        <v>INVALID</v>
      </c>
      <c r="S70" s="32" t="str">
        <f t="shared" si="4"/>
        <v>INVALID</v>
      </c>
      <c r="T70" s="177"/>
      <c r="U70" s="162"/>
      <c r="V70" s="18" t="s">
        <v>288</v>
      </c>
      <c r="W70" s="19"/>
      <c r="X70" s="20" t="e">
        <f>AVERAGE(X66:X69)</f>
        <v>#DIV/0!</v>
      </c>
      <c r="Y70" s="20" t="e">
        <f t="shared" si="6"/>
        <v>#DIV/0!</v>
      </c>
    </row>
    <row r="71" spans="1:25" ht="68.25" customHeight="1" x14ac:dyDescent="0.3">
      <c r="A71" s="176"/>
      <c r="B71" s="170" t="s">
        <v>42</v>
      </c>
      <c r="C71" s="161" t="s">
        <v>40</v>
      </c>
      <c r="D71" s="33">
        <v>17.3</v>
      </c>
      <c r="E71" s="63" t="s">
        <v>108</v>
      </c>
      <c r="F71" s="161" t="s">
        <v>123</v>
      </c>
      <c r="G71" s="39" t="s">
        <v>232</v>
      </c>
      <c r="H71" s="63" t="s">
        <v>108</v>
      </c>
      <c r="I71" s="37"/>
      <c r="J71" s="37"/>
      <c r="K71" s="33"/>
      <c r="L71" s="33" t="s">
        <v>263</v>
      </c>
      <c r="M71" s="33" t="s">
        <v>269</v>
      </c>
      <c r="N71" s="33"/>
      <c r="O71" s="33"/>
      <c r="P71" s="38" t="str">
        <f t="shared" ref="P71:P82" si="7">IF(K71="No Policy",0,IF(K71="Informal Policy",0.25,IF(K71="Partial Written Policy",0.5,IF(K71="Written Policy",0.75,IF(K71="Approved Written Policy",1,"INVALID")))))</f>
        <v>INVALID</v>
      </c>
      <c r="Q71" s="38">
        <f t="shared" ref="Q71:Q82" si="8">IF(L71="Not Implemented",0,IF(L71="Parts of Policy Implemented",0.25,IF(L71="Implemented on Some Systems",0.5,IF(L71="Implemented on Most Systems",0.75,IF(L71="Implemented on All Systems",1,"INVALID")))))</f>
        <v>1</v>
      </c>
      <c r="R71" s="38">
        <f t="shared" ref="R71:R82" si="9">IF(M71="Not Automated",0,IF(M71="Parts of Policy Automated",0.25,IF(M71="Automated on Some Systems",0.5,IF(M71="Automated on Most Systems",0.75,IF(M71="Automated on All Systems",1,"INVALID")))))</f>
        <v>1</v>
      </c>
      <c r="S71" s="38" t="str">
        <f t="shared" ref="S71:S82" si="10">IF(N71="Not Reported",0,IF(N71="Parts of Policy Reported",0.25,IF(N71="Reported on Some Systems",0.5,IF(N71="Reported on Most Systems",0.75,IF(N71="Reported on All Systems",1,"INVALID")))))</f>
        <v>INVALID</v>
      </c>
      <c r="T71" s="177" t="s">
        <v>42</v>
      </c>
      <c r="U71" s="162" t="s">
        <v>40</v>
      </c>
      <c r="V71" s="70" t="s">
        <v>284</v>
      </c>
      <c r="W71" s="24"/>
      <c r="X71" s="71" t="e">
        <f>AVERAGE(P71:P72)</f>
        <v>#DIV/0!</v>
      </c>
      <c r="Y71" s="71" t="e">
        <f t="shared" si="6"/>
        <v>#DIV/0!</v>
      </c>
    </row>
    <row r="72" spans="1:25" ht="67.5" customHeight="1" x14ac:dyDescent="0.3">
      <c r="A72" s="176"/>
      <c r="B72" s="170"/>
      <c r="C72" s="163"/>
      <c r="D72" s="17">
        <v>17.399999999999999</v>
      </c>
      <c r="E72" s="57" t="s">
        <v>108</v>
      </c>
      <c r="F72" s="163"/>
      <c r="G72" s="58" t="s">
        <v>232</v>
      </c>
      <c r="H72" s="57" t="s">
        <v>108</v>
      </c>
      <c r="I72" s="31"/>
      <c r="J72" s="31"/>
      <c r="K72" s="17"/>
      <c r="L72" s="17" t="s">
        <v>263</v>
      </c>
      <c r="M72" s="17" t="s">
        <v>269</v>
      </c>
      <c r="N72" s="17"/>
      <c r="O72" s="17"/>
      <c r="P72" s="32" t="str">
        <f t="shared" si="7"/>
        <v>INVALID</v>
      </c>
      <c r="Q72" s="32">
        <f t="shared" si="8"/>
        <v>1</v>
      </c>
      <c r="R72" s="32">
        <f t="shared" si="9"/>
        <v>1</v>
      </c>
      <c r="S72" s="32" t="str">
        <f t="shared" si="10"/>
        <v>INVALID</v>
      </c>
      <c r="T72" s="177"/>
      <c r="U72" s="163"/>
      <c r="V72" s="19" t="s">
        <v>285</v>
      </c>
      <c r="W72" s="19"/>
      <c r="X72" s="20">
        <f>AVERAGE(Q71:Q72)</f>
        <v>1</v>
      </c>
      <c r="Y72" s="20">
        <f t="shared" si="6"/>
        <v>0</v>
      </c>
    </row>
    <row r="73" spans="1:25" ht="45" customHeight="1" x14ac:dyDescent="0.3">
      <c r="A73" s="176"/>
      <c r="B73" s="170" t="s">
        <v>43</v>
      </c>
      <c r="C73" s="161" t="s">
        <v>41</v>
      </c>
      <c r="D73" s="33">
        <v>18.100000000000001</v>
      </c>
      <c r="E73" s="56" t="s">
        <v>125</v>
      </c>
      <c r="F73" s="161" t="s">
        <v>124</v>
      </c>
      <c r="G73" s="39" t="s">
        <v>239</v>
      </c>
      <c r="H73" s="65" t="s">
        <v>233</v>
      </c>
      <c r="I73" s="37"/>
      <c r="J73" s="37"/>
      <c r="K73" s="33"/>
      <c r="L73" s="33" t="s">
        <v>260</v>
      </c>
      <c r="M73" s="45" t="s">
        <v>280</v>
      </c>
      <c r="N73" s="33"/>
      <c r="O73" s="33"/>
      <c r="P73" s="38" t="str">
        <f t="shared" si="7"/>
        <v>INVALID</v>
      </c>
      <c r="Q73" s="38">
        <f t="shared" si="8"/>
        <v>0.25</v>
      </c>
      <c r="R73" s="38" t="str">
        <f t="shared" si="9"/>
        <v>INVALID</v>
      </c>
      <c r="S73" s="38" t="str">
        <f t="shared" si="10"/>
        <v>INVALID</v>
      </c>
      <c r="T73" s="177" t="s">
        <v>43</v>
      </c>
      <c r="U73" s="171" t="s">
        <v>41</v>
      </c>
      <c r="V73" s="14" t="s">
        <v>284</v>
      </c>
      <c r="X73" s="15" t="e">
        <f>AVERAGE(P73:P78)</f>
        <v>#DIV/0!</v>
      </c>
      <c r="Y73" s="15" t="e">
        <f t="shared" si="6"/>
        <v>#DIV/0!</v>
      </c>
    </row>
    <row r="74" spans="1:25" ht="28.95" customHeight="1" x14ac:dyDescent="0.3">
      <c r="A74" s="176"/>
      <c r="B74" s="170"/>
      <c r="C74" s="162"/>
      <c r="D74" s="24">
        <v>18.3</v>
      </c>
      <c r="E74" s="41" t="s">
        <v>126</v>
      </c>
      <c r="F74" s="162"/>
      <c r="G74" s="26" t="s">
        <v>240</v>
      </c>
      <c r="H74" s="66" t="s">
        <v>234</v>
      </c>
      <c r="I74" s="9"/>
      <c r="J74" s="9"/>
      <c r="K74" s="24"/>
      <c r="L74" s="24" t="s">
        <v>260</v>
      </c>
      <c r="M74" s="47" t="s">
        <v>280</v>
      </c>
      <c r="N74" s="24"/>
      <c r="O74" s="24"/>
      <c r="P74" s="28" t="str">
        <f t="shared" si="7"/>
        <v>INVALID</v>
      </c>
      <c r="Q74" s="28">
        <f t="shared" si="8"/>
        <v>0.25</v>
      </c>
      <c r="R74" s="28" t="str">
        <f t="shared" si="9"/>
        <v>INVALID</v>
      </c>
      <c r="S74" s="28" t="str">
        <f t="shared" si="10"/>
        <v>INVALID</v>
      </c>
      <c r="T74" s="177"/>
      <c r="U74" s="162"/>
      <c r="V74" s="14" t="s">
        <v>285</v>
      </c>
      <c r="W74" s="14"/>
      <c r="X74" s="15">
        <f>AVERAGE(Q73:Q78)</f>
        <v>0.20833333333333334</v>
      </c>
      <c r="Y74" s="15">
        <f t="shared" si="6"/>
        <v>0.79166666666666663</v>
      </c>
    </row>
    <row r="75" spans="1:25" ht="28.8" x14ac:dyDescent="0.3">
      <c r="A75" s="176"/>
      <c r="B75" s="170"/>
      <c r="C75" s="162"/>
      <c r="D75" s="24">
        <v>18.7</v>
      </c>
      <c r="E75" s="41" t="s">
        <v>127</v>
      </c>
      <c r="F75" s="162"/>
      <c r="G75" s="26" t="s">
        <v>241</v>
      </c>
      <c r="H75" s="27" t="s">
        <v>235</v>
      </c>
      <c r="I75" s="9"/>
      <c r="J75" s="9"/>
      <c r="K75" s="24"/>
      <c r="L75" s="24" t="s">
        <v>260</v>
      </c>
      <c r="M75" s="24" t="s">
        <v>265</v>
      </c>
      <c r="N75" s="24"/>
      <c r="O75" s="24"/>
      <c r="P75" s="28" t="str">
        <f t="shared" si="7"/>
        <v>INVALID</v>
      </c>
      <c r="Q75" s="28">
        <f t="shared" si="8"/>
        <v>0.25</v>
      </c>
      <c r="R75" s="28">
        <f t="shared" si="9"/>
        <v>0</v>
      </c>
      <c r="S75" s="28" t="str">
        <f t="shared" si="10"/>
        <v>INVALID</v>
      </c>
      <c r="T75" s="177"/>
      <c r="U75" s="162"/>
      <c r="V75" s="14" t="s">
        <v>286</v>
      </c>
      <c r="W75" s="14"/>
      <c r="X75" s="15">
        <f>AVERAGE(R73:R78)</f>
        <v>0</v>
      </c>
      <c r="Y75" s="15">
        <f t="shared" si="6"/>
        <v>1</v>
      </c>
    </row>
    <row r="76" spans="1:25" ht="72" x14ac:dyDescent="0.3">
      <c r="A76" s="176"/>
      <c r="B76" s="170"/>
      <c r="C76" s="162"/>
      <c r="D76" s="24">
        <v>18.8</v>
      </c>
      <c r="E76" s="41" t="s">
        <v>128</v>
      </c>
      <c r="F76" s="162"/>
      <c r="G76" s="26" t="s">
        <v>242</v>
      </c>
      <c r="H76" s="27" t="s">
        <v>236</v>
      </c>
      <c r="I76" s="9"/>
      <c r="J76" s="9"/>
      <c r="K76" s="24"/>
      <c r="L76" s="24" t="s">
        <v>259</v>
      </c>
      <c r="M76" s="47" t="s">
        <v>280</v>
      </c>
      <c r="N76" s="24"/>
      <c r="O76" s="24"/>
      <c r="P76" s="28" t="str">
        <f t="shared" si="7"/>
        <v>INVALID</v>
      </c>
      <c r="Q76" s="28">
        <f t="shared" si="8"/>
        <v>0</v>
      </c>
      <c r="R76" s="28" t="str">
        <f t="shared" si="9"/>
        <v>INVALID</v>
      </c>
      <c r="S76" s="28" t="str">
        <f t="shared" si="10"/>
        <v>INVALID</v>
      </c>
      <c r="T76" s="177"/>
      <c r="U76" s="162"/>
      <c r="V76" s="14" t="s">
        <v>287</v>
      </c>
      <c r="W76" s="14"/>
      <c r="X76" s="15" t="e">
        <f>AVERAGE(S73:S78)</f>
        <v>#DIV/0!</v>
      </c>
      <c r="Y76" s="15" t="e">
        <f t="shared" si="6"/>
        <v>#DIV/0!</v>
      </c>
    </row>
    <row r="77" spans="1:25" ht="28.8" x14ac:dyDescent="0.3">
      <c r="A77" s="176"/>
      <c r="B77" s="170"/>
      <c r="C77" s="162"/>
      <c r="D77" s="24">
        <v>18.899999999999999</v>
      </c>
      <c r="E77" s="41" t="s">
        <v>129</v>
      </c>
      <c r="F77" s="162"/>
      <c r="G77" s="26" t="s">
        <v>243</v>
      </c>
      <c r="H77" s="27" t="s">
        <v>237</v>
      </c>
      <c r="I77" s="9"/>
      <c r="J77" s="9"/>
      <c r="K77" s="24"/>
      <c r="L77" s="24" t="s">
        <v>261</v>
      </c>
      <c r="M77" s="47" t="s">
        <v>280</v>
      </c>
      <c r="N77" s="24"/>
      <c r="O77" s="24"/>
      <c r="P77" s="28" t="str">
        <f t="shared" si="7"/>
        <v>INVALID</v>
      </c>
      <c r="Q77" s="28">
        <f t="shared" si="8"/>
        <v>0.5</v>
      </c>
      <c r="R77" s="28" t="str">
        <f t="shared" si="9"/>
        <v>INVALID</v>
      </c>
      <c r="S77" s="28" t="str">
        <f t="shared" si="10"/>
        <v>INVALID</v>
      </c>
      <c r="T77" s="177"/>
      <c r="U77" s="162"/>
      <c r="V77" s="14" t="s">
        <v>288</v>
      </c>
      <c r="W77" s="14"/>
      <c r="X77" s="15" t="e">
        <f>AVERAGE(X73:X76)</f>
        <v>#DIV/0!</v>
      </c>
      <c r="Y77" s="15" t="e">
        <f t="shared" si="6"/>
        <v>#DIV/0!</v>
      </c>
    </row>
    <row r="78" spans="1:25" ht="86.4" x14ac:dyDescent="0.3">
      <c r="A78" s="176"/>
      <c r="B78" s="170"/>
      <c r="C78" s="163"/>
      <c r="D78" s="17">
        <v>18.100000000000001</v>
      </c>
      <c r="E78" s="43" t="s">
        <v>130</v>
      </c>
      <c r="F78" s="163"/>
      <c r="G78" s="58" t="s">
        <v>244</v>
      </c>
      <c r="H78" s="30" t="s">
        <v>238</v>
      </c>
      <c r="I78" s="31"/>
      <c r="J78" s="31"/>
      <c r="K78" s="17"/>
      <c r="L78" s="17" t="s">
        <v>259</v>
      </c>
      <c r="M78" s="17" t="s">
        <v>265</v>
      </c>
      <c r="N78" s="17"/>
      <c r="O78" s="17"/>
      <c r="P78" s="32" t="str">
        <f t="shared" si="7"/>
        <v>INVALID</v>
      </c>
      <c r="Q78" s="32">
        <f t="shared" si="8"/>
        <v>0</v>
      </c>
      <c r="R78" s="32">
        <f t="shared" si="9"/>
        <v>0</v>
      </c>
      <c r="S78" s="32" t="str">
        <f t="shared" si="10"/>
        <v>INVALID</v>
      </c>
      <c r="T78" s="177"/>
      <c r="U78" s="162"/>
      <c r="V78" s="16"/>
      <c r="W78" s="17"/>
      <c r="X78" s="17"/>
      <c r="Y78" s="17"/>
    </row>
    <row r="79" spans="1:25" ht="37.5" customHeight="1" x14ac:dyDescent="0.3">
      <c r="A79" s="176"/>
      <c r="B79" s="170" t="s">
        <v>44</v>
      </c>
      <c r="C79" s="161" t="s">
        <v>45</v>
      </c>
      <c r="D79" s="33">
        <v>20.100000000000001</v>
      </c>
      <c r="E79" s="44" t="s">
        <v>131</v>
      </c>
      <c r="F79" s="161" t="s">
        <v>71</v>
      </c>
      <c r="G79" s="39" t="s">
        <v>248</v>
      </c>
      <c r="H79" s="36" t="s">
        <v>245</v>
      </c>
      <c r="I79" s="37"/>
      <c r="J79" s="37"/>
      <c r="K79" s="33"/>
      <c r="L79" s="33" t="s">
        <v>260</v>
      </c>
      <c r="M79" s="45" t="s">
        <v>280</v>
      </c>
      <c r="N79" s="33"/>
      <c r="O79" s="33"/>
      <c r="P79" s="38" t="str">
        <f t="shared" si="7"/>
        <v>INVALID</v>
      </c>
      <c r="Q79" s="38">
        <f t="shared" si="8"/>
        <v>0.25</v>
      </c>
      <c r="R79" s="38" t="str">
        <f t="shared" si="9"/>
        <v>INVALID</v>
      </c>
      <c r="S79" s="38" t="str">
        <f t="shared" si="10"/>
        <v>INVALID</v>
      </c>
      <c r="T79" s="177" t="s">
        <v>44</v>
      </c>
      <c r="U79" s="162" t="s">
        <v>45</v>
      </c>
      <c r="V79" s="14" t="s">
        <v>284</v>
      </c>
      <c r="X79" s="15" t="e">
        <f>AVERAGE(P79:P82)</f>
        <v>#DIV/0!</v>
      </c>
      <c r="Y79" s="15" t="e">
        <f>1-X79</f>
        <v>#DIV/0!</v>
      </c>
    </row>
    <row r="80" spans="1:25" ht="39" customHeight="1" x14ac:dyDescent="0.3">
      <c r="A80" s="176"/>
      <c r="B80" s="170"/>
      <c r="C80" s="162"/>
      <c r="D80" s="24">
        <v>20.2</v>
      </c>
      <c r="E80" s="46" t="s">
        <v>132</v>
      </c>
      <c r="F80" s="162"/>
      <c r="G80" s="26" t="s">
        <v>248</v>
      </c>
      <c r="H80" s="27" t="s">
        <v>245</v>
      </c>
      <c r="I80" s="9"/>
      <c r="J80" s="9"/>
      <c r="K80" s="24"/>
      <c r="L80" s="24" t="s">
        <v>260</v>
      </c>
      <c r="M80" s="47" t="s">
        <v>280</v>
      </c>
      <c r="N80" s="24"/>
      <c r="O80" s="24"/>
      <c r="P80" s="28" t="str">
        <f t="shared" si="7"/>
        <v>INVALID</v>
      </c>
      <c r="Q80" s="28">
        <f t="shared" si="8"/>
        <v>0.25</v>
      </c>
      <c r="R80" s="28" t="str">
        <f t="shared" si="9"/>
        <v>INVALID</v>
      </c>
      <c r="S80" s="28" t="str">
        <f t="shared" si="10"/>
        <v>INVALID</v>
      </c>
      <c r="T80" s="177"/>
      <c r="U80" s="162"/>
      <c r="V80" s="14" t="s">
        <v>285</v>
      </c>
      <c r="W80" s="14"/>
      <c r="X80" s="15">
        <f>AVERAGE(Q79:Q82)</f>
        <v>0.25</v>
      </c>
      <c r="Y80" s="15">
        <f>1-X80</f>
        <v>0.75</v>
      </c>
    </row>
    <row r="81" spans="1:25" ht="28.8" x14ac:dyDescent="0.3">
      <c r="A81" s="176"/>
      <c r="B81" s="170"/>
      <c r="C81" s="162"/>
      <c r="D81" s="24">
        <v>20.3</v>
      </c>
      <c r="E81" s="46" t="s">
        <v>133</v>
      </c>
      <c r="F81" s="162"/>
      <c r="G81" s="26" t="s">
        <v>248</v>
      </c>
      <c r="H81" s="27" t="s">
        <v>246</v>
      </c>
      <c r="I81" s="9"/>
      <c r="J81" s="9"/>
      <c r="K81" s="24"/>
      <c r="L81" s="24" t="s">
        <v>260</v>
      </c>
      <c r="M81" s="47" t="s">
        <v>280</v>
      </c>
      <c r="N81" s="24"/>
      <c r="O81" s="24"/>
      <c r="P81" s="28" t="str">
        <f t="shared" si="7"/>
        <v>INVALID</v>
      </c>
      <c r="Q81" s="28">
        <f t="shared" si="8"/>
        <v>0.25</v>
      </c>
      <c r="R81" s="28" t="str">
        <f t="shared" si="9"/>
        <v>INVALID</v>
      </c>
      <c r="S81" s="28" t="str">
        <f t="shared" si="10"/>
        <v>INVALID</v>
      </c>
      <c r="T81" s="177"/>
      <c r="U81" s="162"/>
      <c r="V81" s="14" t="s">
        <v>286</v>
      </c>
      <c r="W81" s="14"/>
      <c r="X81" s="15" t="e">
        <f>AVERAGE(R79:R82)</f>
        <v>#DIV/0!</v>
      </c>
      <c r="Y81" s="15" t="e">
        <f>1-X81</f>
        <v>#DIV/0!</v>
      </c>
    </row>
    <row r="82" spans="1:25" ht="43.2" x14ac:dyDescent="0.3">
      <c r="A82" s="176"/>
      <c r="B82" s="170"/>
      <c r="C82" s="163"/>
      <c r="D82" s="17">
        <v>20.399999999999999</v>
      </c>
      <c r="E82" s="67" t="s">
        <v>134</v>
      </c>
      <c r="F82" s="163"/>
      <c r="G82" s="58" t="s">
        <v>249</v>
      </c>
      <c r="H82" s="30" t="s">
        <v>247</v>
      </c>
      <c r="I82" s="31"/>
      <c r="J82" s="31"/>
      <c r="K82" s="17"/>
      <c r="L82" s="17" t="s">
        <v>260</v>
      </c>
      <c r="M82" s="64" t="s">
        <v>280</v>
      </c>
      <c r="N82" s="17"/>
      <c r="O82" s="17"/>
      <c r="P82" s="32" t="str">
        <f t="shared" si="7"/>
        <v>INVALID</v>
      </c>
      <c r="Q82" s="32">
        <f t="shared" si="8"/>
        <v>0.25</v>
      </c>
      <c r="R82" s="32" t="str">
        <f t="shared" si="9"/>
        <v>INVALID</v>
      </c>
      <c r="S82" s="32" t="str">
        <f t="shared" si="10"/>
        <v>INVALID</v>
      </c>
      <c r="T82" s="177"/>
      <c r="U82" s="162"/>
      <c r="V82" s="14" t="s">
        <v>287</v>
      </c>
      <c r="W82" s="14"/>
      <c r="X82" s="15" t="e">
        <f>AVERAGE(S79:S82)</f>
        <v>#DIV/0!</v>
      </c>
      <c r="Y82" s="15" t="e">
        <f>1-X82</f>
        <v>#DIV/0!</v>
      </c>
    </row>
    <row r="83" spans="1:25" x14ac:dyDescent="0.3">
      <c r="T83" s="72"/>
      <c r="V83" s="14" t="s">
        <v>288</v>
      </c>
      <c r="W83" s="14"/>
      <c r="X83" s="15" t="e">
        <f>AVERAGE(X79:X82)</f>
        <v>#DIV/0!</v>
      </c>
      <c r="Y83" s="15" t="e">
        <f>1-X83</f>
        <v>#DIV/0!</v>
      </c>
    </row>
  </sheetData>
  <mergeCells count="94">
    <mergeCell ref="K2:N3"/>
    <mergeCell ref="A5:A24"/>
    <mergeCell ref="B5:B10"/>
    <mergeCell ref="C5:C10"/>
    <mergeCell ref="F5:F10"/>
    <mergeCell ref="B15:B19"/>
    <mergeCell ref="C15:C19"/>
    <mergeCell ref="F15:F19"/>
    <mergeCell ref="U6:U10"/>
    <mergeCell ref="B11:B14"/>
    <mergeCell ref="C11:C14"/>
    <mergeCell ref="F11:F14"/>
    <mergeCell ref="T11:T14"/>
    <mergeCell ref="U11:U14"/>
    <mergeCell ref="T6:T10"/>
    <mergeCell ref="U15:U19"/>
    <mergeCell ref="B20:B24"/>
    <mergeCell ref="C20:C24"/>
    <mergeCell ref="F20:F24"/>
    <mergeCell ref="T20:T24"/>
    <mergeCell ref="U20:U24"/>
    <mergeCell ref="T15:T19"/>
    <mergeCell ref="U25:U26"/>
    <mergeCell ref="B27:B30"/>
    <mergeCell ref="C27:C30"/>
    <mergeCell ref="F27:F30"/>
    <mergeCell ref="U27:U30"/>
    <mergeCell ref="A25:A36"/>
    <mergeCell ref="B25:B26"/>
    <mergeCell ref="C25:C26"/>
    <mergeCell ref="F25:F26"/>
    <mergeCell ref="T25:T26"/>
    <mergeCell ref="C31:C36"/>
    <mergeCell ref="F31:F36"/>
    <mergeCell ref="T31:T36"/>
    <mergeCell ref="A37:A56"/>
    <mergeCell ref="B38:B39"/>
    <mergeCell ref="C38:C39"/>
    <mergeCell ref="F38:F39"/>
    <mergeCell ref="T38:T39"/>
    <mergeCell ref="B51:B56"/>
    <mergeCell ref="C51:C56"/>
    <mergeCell ref="F51:F56"/>
    <mergeCell ref="T51:T56"/>
    <mergeCell ref="U31:U36"/>
    <mergeCell ref="B32:B36"/>
    <mergeCell ref="U38:U39"/>
    <mergeCell ref="B40:B43"/>
    <mergeCell ref="C40:C43"/>
    <mergeCell ref="F40:F43"/>
    <mergeCell ref="T40:T43"/>
    <mergeCell ref="U40:U43"/>
    <mergeCell ref="U51:U56"/>
    <mergeCell ref="B44:B50"/>
    <mergeCell ref="C44:C50"/>
    <mergeCell ref="F44:F50"/>
    <mergeCell ref="T44:T50"/>
    <mergeCell ref="U44:U50"/>
    <mergeCell ref="U58:U60"/>
    <mergeCell ref="B61:B62"/>
    <mergeCell ref="C61:C62"/>
    <mergeCell ref="F61:F62"/>
    <mergeCell ref="T61:T62"/>
    <mergeCell ref="U61:U62"/>
    <mergeCell ref="A57:A82"/>
    <mergeCell ref="B58:B60"/>
    <mergeCell ref="C58:C60"/>
    <mergeCell ref="F58:F60"/>
    <mergeCell ref="T58:T60"/>
    <mergeCell ref="B63:B65"/>
    <mergeCell ref="C63:C65"/>
    <mergeCell ref="F63:F65"/>
    <mergeCell ref="T63:T65"/>
    <mergeCell ref="B79:B82"/>
    <mergeCell ref="C79:C82"/>
    <mergeCell ref="F79:F82"/>
    <mergeCell ref="T79:T82"/>
    <mergeCell ref="U63:U65"/>
    <mergeCell ref="B71:B72"/>
    <mergeCell ref="C71:C72"/>
    <mergeCell ref="F71:F72"/>
    <mergeCell ref="T71:T72"/>
    <mergeCell ref="U71:U72"/>
    <mergeCell ref="B66:B70"/>
    <mergeCell ref="C66:C70"/>
    <mergeCell ref="F66:F70"/>
    <mergeCell ref="T66:T70"/>
    <mergeCell ref="U66:U70"/>
    <mergeCell ref="U79:U82"/>
    <mergeCell ref="B73:B78"/>
    <mergeCell ref="C73:C78"/>
    <mergeCell ref="F73:F78"/>
    <mergeCell ref="T73:T78"/>
    <mergeCell ref="U73:U78"/>
  </mergeCells>
  <conditionalFormatting sqref="L6:N6 K7:N10 K11:L11 K12:N82">
    <cfRule type="colorScale" priority="22">
      <colorScale>
        <cfvo type="min"/>
        <cfvo type="max"/>
        <color rgb="FFFF0000"/>
        <color theme="9"/>
      </colorScale>
    </cfRule>
  </conditionalFormatting>
  <conditionalFormatting sqref="K6">
    <cfRule type="colorScale" priority="11">
      <colorScale>
        <cfvo type="min"/>
        <cfvo type="max"/>
        <color rgb="FFFF0000"/>
        <color theme="9"/>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78" operator="equal" id="{02B29B36-798E-4013-AF59-7E1D791628F2}">
            <xm:f>'http://tis.che.org/eis/eis_team/isac/SharedDocs/Qradar/O365 Qradar/Best Practices/[CIS Critical-Security-Control-v7.0bv4.xlsx]Values'!#REF!</xm:f>
            <x14:dxf>
              <fill>
                <patternFill>
                  <bgColor rgb="FF27AE60"/>
                </patternFill>
              </fill>
            </x14:dxf>
          </x14:cfRule>
          <x14:cfRule type="cellIs" priority="79" operator="equal" id="{6DC32208-16C4-4D90-9DD4-7870344E43C6}">
            <xm:f>'http://tis.che.org/eis/eis_team/isac/SharedDocs/Qradar/O365 Qradar/Best Practices/[CIS Critical-Security-Control-v7.0bv4.xlsx]Values'!#REF!</xm:f>
            <x14:dxf>
              <fill>
                <patternFill>
                  <bgColor rgb="FFF1C40F"/>
                </patternFill>
              </fill>
            </x14:dxf>
          </x14:cfRule>
          <x14:cfRule type="cellIs" priority="80" operator="equal" id="{CB759771-4ECE-4175-85B5-3886C3449778}">
            <xm:f>'http://tis.che.org/eis/eis_team/isac/SharedDocs/Qradar/O365 Qradar/Best Practices/[CIS Critical-Security-Control-v7.0bv4.xlsx]Values'!#REF!</xm:f>
            <x14:dxf>
              <fill>
                <patternFill>
                  <bgColor rgb="FFF39C12"/>
                </patternFill>
              </fill>
            </x14:dxf>
          </x14:cfRule>
          <x14:cfRule type="cellIs" priority="81" operator="equal" id="{585CBFD9-24F6-40D8-91D1-054D8F4BF385}">
            <xm:f>'http://tis.che.org/eis/eis_team/isac/SharedDocs/Qradar/O365 Qradar/Best Practices/[CIS Critical-Security-Control-v7.0bv4.xlsx]Values'!#REF!</xm:f>
            <x14:dxf>
              <fill>
                <patternFill>
                  <bgColor rgb="FFE67E22"/>
                </patternFill>
              </fill>
            </x14:dxf>
          </x14:cfRule>
          <x14:cfRule type="cellIs" priority="82" operator="equal" id="{4385A312-E0E3-4A70-94DA-FB878E46AC7A}">
            <xm:f>'http://tis.che.org/eis/eis_team/isac/SharedDocs/Qradar/O365 Qradar/Best Practices/[CIS Critical-Security-Control-v7.0bv4.xlsx]Values'!#REF!</xm:f>
            <x14:dxf>
              <fill>
                <patternFill>
                  <bgColor rgb="FFE74C3C"/>
                </patternFill>
              </fill>
            </x14:dxf>
          </x14:cfRule>
          <xm:sqref>K9:K10</xm:sqref>
        </x14:conditionalFormatting>
        <x14:conditionalFormatting xmlns:xm="http://schemas.microsoft.com/office/excel/2006/main">
          <x14:cfRule type="cellIs" priority="63" operator="equal" id="{597F61AB-AB68-4880-944F-C8A31D454348}">
            <xm:f>'http://tis.che.org/eis/eis_team/isac/SharedDocs/Qradar/O365 Qradar/Best Practices/[CIS Critical-Security-Control-v7.0bv4.xlsx]Values'!#REF!</xm:f>
            <x14:dxf>
              <fill>
                <patternFill>
                  <bgColor rgb="FF27AE60"/>
                </patternFill>
              </fill>
            </x14:dxf>
          </x14:cfRule>
          <x14:cfRule type="cellIs" priority="74" operator="equal" id="{A6FD98DD-3238-49F6-9FAA-90259E76A566}">
            <xm:f>'http://tis.che.org/eis/eis_team/isac/SharedDocs/Qradar/O365 Qradar/Best Practices/[CIS Critical-Security-Control-v7.0bv4.xlsx]Values'!#REF!</xm:f>
            <x14:dxf>
              <fill>
                <patternFill>
                  <bgColor rgb="FFF1C40F"/>
                </patternFill>
              </fill>
            </x14:dxf>
          </x14:cfRule>
          <x14:cfRule type="cellIs" priority="75" operator="equal" id="{A9CF058F-6012-4AC0-A3FF-37A496B05C76}">
            <xm:f>'http://tis.che.org/eis/eis_team/isac/SharedDocs/Qradar/O365 Qradar/Best Practices/[CIS Critical-Security-Control-v7.0bv4.xlsx]Values'!#REF!</xm:f>
            <x14:dxf>
              <fill>
                <patternFill>
                  <bgColor rgb="FFF39C12"/>
                </patternFill>
              </fill>
            </x14:dxf>
          </x14:cfRule>
          <x14:cfRule type="cellIs" priority="76" operator="equal" id="{664B000A-0EE8-4012-BA4C-322F89A22D9A}">
            <xm:f>'http://tis.che.org/eis/eis_team/isac/SharedDocs/Qradar/O365 Qradar/Best Practices/[CIS Critical-Security-Control-v7.0bv4.xlsx]Values'!#REF!</xm:f>
            <x14:dxf>
              <fill>
                <patternFill>
                  <bgColor rgb="FFE67E22"/>
                </patternFill>
              </fill>
            </x14:dxf>
          </x14:cfRule>
          <x14:cfRule type="cellIs" priority="77" operator="equal" id="{C1D0CC71-9927-4F4F-8A85-5BCB6566F36C}">
            <xm:f>'http://tis.che.org/eis/eis_team/isac/SharedDocs/Qradar/O365 Qradar/Best Practices/[CIS Critical-Security-Control-v7.0bv4.xlsx]Values'!#REF!</xm:f>
            <x14:dxf>
              <fill>
                <patternFill>
                  <bgColor rgb="FFE74C3C"/>
                </patternFill>
              </fill>
            </x14:dxf>
          </x14:cfRule>
          <xm:sqref>L6 L9:L10</xm:sqref>
        </x14:conditionalFormatting>
        <x14:conditionalFormatting xmlns:xm="http://schemas.microsoft.com/office/excel/2006/main">
          <x14:cfRule type="cellIs" priority="64" operator="equal" id="{A87AFBD5-8BE0-404C-BA47-A78E63663566}">
            <xm:f>'http://tis.che.org/eis/eis_team/isac/SharedDocs/Qradar/O365 Qradar/Best Practices/[CIS Critical-Security-Control-v7.0bv4.xlsx]Values'!#REF!</xm:f>
            <x14:dxf>
              <fill>
                <patternFill>
                  <bgColor rgb="FF27B060"/>
                </patternFill>
              </fill>
            </x14:dxf>
          </x14:cfRule>
          <x14:cfRule type="cellIs" priority="70" operator="equal" id="{DA8F51D4-DA9B-4EFE-9AC2-499F57EEAEAC}">
            <xm:f>'http://tis.che.org/eis/eis_team/isac/SharedDocs/Qradar/O365 Qradar/Best Practices/[CIS Critical-Security-Control-v7.0bv4.xlsx]Values'!#REF!</xm:f>
            <x14:dxf>
              <fill>
                <patternFill>
                  <bgColor rgb="FFF1C40F"/>
                </patternFill>
              </fill>
            </x14:dxf>
          </x14:cfRule>
          <x14:cfRule type="cellIs" priority="71" operator="equal" id="{B8E129FB-8B09-469A-911E-C309E55C6DE0}">
            <xm:f>'http://tis.che.org/eis/eis_team/isac/SharedDocs/Qradar/O365 Qradar/Best Practices/[CIS Critical-Security-Control-v7.0bv4.xlsx]Values'!#REF!</xm:f>
            <x14:dxf>
              <fill>
                <patternFill>
                  <bgColor rgb="FFF39C12"/>
                </patternFill>
              </fill>
            </x14:dxf>
          </x14:cfRule>
          <x14:cfRule type="cellIs" priority="72" operator="equal" id="{CCEE1D97-D4D8-4EAD-9A79-77A372F379E3}">
            <xm:f>'http://tis.che.org/eis/eis_team/isac/SharedDocs/Qradar/O365 Qradar/Best Practices/[CIS Critical-Security-Control-v7.0bv4.xlsx]Values'!#REF!</xm:f>
            <x14:dxf>
              <fill>
                <patternFill>
                  <bgColor rgb="FFE67E22"/>
                </patternFill>
              </fill>
            </x14:dxf>
          </x14:cfRule>
          <x14:cfRule type="cellIs" priority="73" operator="equal" id="{11122EEF-68D2-4B5B-9D72-49A82E40710C}">
            <xm:f>'http://tis.che.org/eis/eis_team/isac/SharedDocs/Qradar/O365 Qradar/Best Practices/[CIS Critical-Security-Control-v7.0bv4.xlsx]Values'!#REF!</xm:f>
            <x14:dxf>
              <fill>
                <patternFill>
                  <bgColor rgb="FFE74C3C"/>
                </patternFill>
              </fill>
            </x14:dxf>
          </x14:cfRule>
          <xm:sqref>M6 M9:M10</xm:sqref>
        </x14:conditionalFormatting>
        <x14:conditionalFormatting xmlns:xm="http://schemas.microsoft.com/office/excel/2006/main">
          <x14:cfRule type="cellIs" priority="65" operator="equal" id="{F0F19018-2245-4D2C-A966-8EB10D940688}">
            <xm:f>'http://tis.che.org/eis/eis_team/isac/SharedDocs/Qradar/O365 Qradar/Best Practices/[CIS Critical-Security-Control-v7.0bv4.xlsx]Values'!#REF!</xm:f>
            <x14:dxf>
              <fill>
                <patternFill>
                  <bgColor rgb="FF27AE60"/>
                </patternFill>
              </fill>
            </x14:dxf>
          </x14:cfRule>
          <x14:cfRule type="cellIs" priority="67" operator="equal" id="{47029DA2-C852-48CB-AF1C-F5D0A5B78063}">
            <xm:f>'http://tis.che.org/eis/eis_team/isac/SharedDocs/Qradar/O365 Qradar/Best Practices/[CIS Critical-Security-Control-v7.0bv4.xlsx]Values'!#REF!</xm:f>
            <x14:dxf>
              <fill>
                <patternFill>
                  <bgColor rgb="FFF39C12"/>
                </patternFill>
              </fill>
            </x14:dxf>
          </x14:cfRule>
          <x14:cfRule type="cellIs" priority="68" operator="equal" id="{C4926ADB-2955-4B74-AA4C-E04BF8642C55}">
            <xm:f>'http://tis.che.org/eis/eis_team/isac/SharedDocs/Qradar/O365 Qradar/Best Practices/[CIS Critical-Security-Control-v7.0bv4.xlsx]Values'!#REF!</xm:f>
            <x14:dxf>
              <fill>
                <patternFill>
                  <bgColor rgb="FFE67E22"/>
                </patternFill>
              </fill>
            </x14:dxf>
          </x14:cfRule>
          <x14:cfRule type="cellIs" priority="69" operator="equal" id="{63C75A40-FEAC-4B1B-B170-40A1B5D46C17}">
            <xm:f>'http://tis.che.org/eis/eis_team/isac/SharedDocs/Qradar/O365 Qradar/Best Practices/[CIS Critical-Security-Control-v7.0bv4.xlsx]Values'!#REF!</xm:f>
            <x14:dxf>
              <fill>
                <patternFill>
                  <bgColor rgb="FFE74C3C"/>
                </patternFill>
              </fill>
            </x14:dxf>
          </x14:cfRule>
          <xm:sqref>N6 N9:N10</xm:sqref>
        </x14:conditionalFormatting>
        <x14:conditionalFormatting xmlns:xm="http://schemas.microsoft.com/office/excel/2006/main">
          <x14:cfRule type="cellIs" priority="66" operator="equal" id="{7E2B5717-B234-4A35-9E2F-CE792C94BD8D}">
            <xm:f>'http://tis.che.org/eis/eis_team/isac/SharedDocs/Qradar/O365 Qradar/Best Practices/[CIS Critical-Security-Control-v7.0bv4.xlsx]Values'!#REF!</xm:f>
            <x14:dxf>
              <fill>
                <patternFill>
                  <bgColor rgb="FFF1C40F"/>
                </patternFill>
              </fill>
            </x14:dxf>
          </x14:cfRule>
          <xm:sqref>N6 N9:N10</xm:sqref>
        </x14:conditionalFormatting>
        <x14:conditionalFormatting xmlns:xm="http://schemas.microsoft.com/office/excel/2006/main">
          <x14:cfRule type="cellIs" priority="58" operator="equal" id="{03B2D1B9-2ED9-48A3-80CB-6966C15A1105}">
            <xm:f>'http://tis.che.org/eis/eis_team/isac/SharedDocs/Qradar/O365 Qradar/Best Practices/[CIS Critical-Security-Control-v7.0bv4.xlsx]Values'!#REF!</xm:f>
            <x14:dxf>
              <fill>
                <patternFill>
                  <bgColor rgb="FF27AE60"/>
                </patternFill>
              </fill>
            </x14:dxf>
          </x14:cfRule>
          <x14:cfRule type="cellIs" priority="59" operator="equal" id="{3C356F64-F353-457C-B744-FF9A09E56F4B}">
            <xm:f>'http://tis.che.org/eis/eis_team/isac/SharedDocs/Qradar/O365 Qradar/Best Practices/[CIS Critical-Security-Control-v7.0bv4.xlsx]Values'!#REF!</xm:f>
            <x14:dxf>
              <fill>
                <patternFill>
                  <bgColor rgb="FFF1C40F"/>
                </patternFill>
              </fill>
            </x14:dxf>
          </x14:cfRule>
          <x14:cfRule type="cellIs" priority="60" operator="equal" id="{9EDFB773-1A01-41FC-802B-EF7B0373498C}">
            <xm:f>'http://tis.che.org/eis/eis_team/isac/SharedDocs/Qradar/O365 Qradar/Best Practices/[CIS Critical-Security-Control-v7.0bv4.xlsx]Values'!#REF!</xm:f>
            <x14:dxf>
              <fill>
                <patternFill>
                  <bgColor rgb="FFF39C12"/>
                </patternFill>
              </fill>
            </x14:dxf>
          </x14:cfRule>
          <x14:cfRule type="cellIs" priority="61" operator="equal" id="{683767B6-1D3F-47FD-B602-49F2B5401F95}">
            <xm:f>'http://tis.che.org/eis/eis_team/isac/SharedDocs/Qradar/O365 Qradar/Best Practices/[CIS Critical-Security-Control-v7.0bv4.xlsx]Values'!#REF!</xm:f>
            <x14:dxf>
              <fill>
                <patternFill>
                  <bgColor rgb="FFE67E22"/>
                </patternFill>
              </fill>
            </x14:dxf>
          </x14:cfRule>
          <x14:cfRule type="cellIs" priority="62" operator="equal" id="{7000C5F5-EB23-4AAA-8E0E-F796F85F92B8}">
            <xm:f>'http://tis.che.org/eis/eis_team/isac/SharedDocs/Qradar/O365 Qradar/Best Practices/[CIS Critical-Security-Control-v7.0bv4.xlsx]Values'!#REF!</xm:f>
            <x14:dxf>
              <fill>
                <patternFill>
                  <bgColor rgb="FFE74C3C"/>
                </patternFill>
              </fill>
            </x14:dxf>
          </x14:cfRule>
          <xm:sqref>K7</xm:sqref>
        </x14:conditionalFormatting>
        <x14:conditionalFormatting xmlns:xm="http://schemas.microsoft.com/office/excel/2006/main">
          <x14:cfRule type="cellIs" priority="43" operator="equal" id="{DADF9DFF-4A7B-425B-BC21-10FCEEEE690F}">
            <xm:f>'http://tis.che.org/eis/eis_team/isac/SharedDocs/Qradar/O365 Qradar/Best Practices/[CIS Critical-Security-Control-v7.0bv4.xlsx]Values'!#REF!</xm:f>
            <x14:dxf>
              <fill>
                <patternFill>
                  <bgColor rgb="FF27AE60"/>
                </patternFill>
              </fill>
            </x14:dxf>
          </x14:cfRule>
          <x14:cfRule type="cellIs" priority="54" operator="equal" id="{2C8C9402-BD0A-45D6-8CAB-B9253D56B1CE}">
            <xm:f>'http://tis.che.org/eis/eis_team/isac/SharedDocs/Qradar/O365 Qradar/Best Practices/[CIS Critical-Security-Control-v7.0bv4.xlsx]Values'!#REF!</xm:f>
            <x14:dxf>
              <fill>
                <patternFill>
                  <bgColor rgb="FFF1C40F"/>
                </patternFill>
              </fill>
            </x14:dxf>
          </x14:cfRule>
          <x14:cfRule type="cellIs" priority="55" operator="equal" id="{3D7562A9-393E-4EB7-A93D-696BDCC39CA2}">
            <xm:f>'http://tis.che.org/eis/eis_team/isac/SharedDocs/Qradar/O365 Qradar/Best Practices/[CIS Critical-Security-Control-v7.0bv4.xlsx]Values'!#REF!</xm:f>
            <x14:dxf>
              <fill>
                <patternFill>
                  <bgColor rgb="FFF39C12"/>
                </patternFill>
              </fill>
            </x14:dxf>
          </x14:cfRule>
          <x14:cfRule type="cellIs" priority="56" operator="equal" id="{B8FE661F-B8EF-4936-A422-B873B8A70FE3}">
            <xm:f>'http://tis.che.org/eis/eis_team/isac/SharedDocs/Qradar/O365 Qradar/Best Practices/[CIS Critical-Security-Control-v7.0bv4.xlsx]Values'!#REF!</xm:f>
            <x14:dxf>
              <fill>
                <patternFill>
                  <bgColor rgb="FFE67E22"/>
                </patternFill>
              </fill>
            </x14:dxf>
          </x14:cfRule>
          <x14:cfRule type="cellIs" priority="57" operator="equal" id="{3D519E00-71D5-48A5-9FDC-7A7E58D664D4}">
            <xm:f>'http://tis.che.org/eis/eis_team/isac/SharedDocs/Qradar/O365 Qradar/Best Practices/[CIS Critical-Security-Control-v7.0bv4.xlsx]Values'!#REF!</xm:f>
            <x14:dxf>
              <fill>
                <patternFill>
                  <bgColor rgb="FFE74C3C"/>
                </patternFill>
              </fill>
            </x14:dxf>
          </x14:cfRule>
          <xm:sqref>L7</xm:sqref>
        </x14:conditionalFormatting>
        <x14:conditionalFormatting xmlns:xm="http://schemas.microsoft.com/office/excel/2006/main">
          <x14:cfRule type="cellIs" priority="44" operator="equal" id="{D871BB4E-9CC4-4A37-97FE-D9998ED6BA06}">
            <xm:f>'http://tis.che.org/eis/eis_team/isac/SharedDocs/Qradar/O365 Qradar/Best Practices/[CIS Critical-Security-Control-v7.0bv4.xlsx]Values'!#REF!</xm:f>
            <x14:dxf>
              <fill>
                <patternFill>
                  <bgColor rgb="FF27B060"/>
                </patternFill>
              </fill>
            </x14:dxf>
          </x14:cfRule>
          <x14:cfRule type="cellIs" priority="50" operator="equal" id="{71EEA62F-0425-46CF-98F5-A0FA0C474389}">
            <xm:f>'http://tis.che.org/eis/eis_team/isac/SharedDocs/Qradar/O365 Qradar/Best Practices/[CIS Critical-Security-Control-v7.0bv4.xlsx]Values'!#REF!</xm:f>
            <x14:dxf>
              <fill>
                <patternFill>
                  <bgColor rgb="FFF1C40F"/>
                </patternFill>
              </fill>
            </x14:dxf>
          </x14:cfRule>
          <x14:cfRule type="cellIs" priority="51" operator="equal" id="{6BC6D971-6A87-4EEA-AA3F-2A50268433CB}">
            <xm:f>'http://tis.che.org/eis/eis_team/isac/SharedDocs/Qradar/O365 Qradar/Best Practices/[CIS Critical-Security-Control-v7.0bv4.xlsx]Values'!#REF!</xm:f>
            <x14:dxf>
              <fill>
                <patternFill>
                  <bgColor rgb="FFF39C12"/>
                </patternFill>
              </fill>
            </x14:dxf>
          </x14:cfRule>
          <x14:cfRule type="cellIs" priority="52" operator="equal" id="{06F4851A-9022-41B5-A24B-BF5101B0BD94}">
            <xm:f>'http://tis.che.org/eis/eis_team/isac/SharedDocs/Qradar/O365 Qradar/Best Practices/[CIS Critical-Security-Control-v7.0bv4.xlsx]Values'!#REF!</xm:f>
            <x14:dxf>
              <fill>
                <patternFill>
                  <bgColor rgb="FFE67E22"/>
                </patternFill>
              </fill>
            </x14:dxf>
          </x14:cfRule>
          <x14:cfRule type="cellIs" priority="53" operator="equal" id="{58D38640-F081-4E40-97CE-E2606C95987B}">
            <xm:f>'http://tis.che.org/eis/eis_team/isac/SharedDocs/Qradar/O365 Qradar/Best Practices/[CIS Critical-Security-Control-v7.0bv4.xlsx]Values'!#REF!</xm:f>
            <x14:dxf>
              <fill>
                <patternFill>
                  <bgColor rgb="FFE74C3C"/>
                </patternFill>
              </fill>
            </x14:dxf>
          </x14:cfRule>
          <xm:sqref>M7</xm:sqref>
        </x14:conditionalFormatting>
        <x14:conditionalFormatting xmlns:xm="http://schemas.microsoft.com/office/excel/2006/main">
          <x14:cfRule type="cellIs" priority="45" operator="equal" id="{7267DDD3-8C86-4516-81F6-D6673A0A3107}">
            <xm:f>'http://tis.che.org/eis/eis_team/isac/SharedDocs/Qradar/O365 Qradar/Best Practices/[CIS Critical-Security-Control-v7.0bv4.xlsx]Values'!#REF!</xm:f>
            <x14:dxf>
              <fill>
                <patternFill>
                  <bgColor rgb="FF27AE60"/>
                </patternFill>
              </fill>
            </x14:dxf>
          </x14:cfRule>
          <x14:cfRule type="cellIs" priority="47" operator="equal" id="{88BCCAE1-BF2C-4D1C-8AB3-7C1C9910EFC3}">
            <xm:f>'http://tis.che.org/eis/eis_team/isac/SharedDocs/Qradar/O365 Qradar/Best Practices/[CIS Critical-Security-Control-v7.0bv4.xlsx]Values'!#REF!</xm:f>
            <x14:dxf>
              <fill>
                <patternFill>
                  <bgColor rgb="FFF39C12"/>
                </patternFill>
              </fill>
            </x14:dxf>
          </x14:cfRule>
          <x14:cfRule type="cellIs" priority="48" operator="equal" id="{063735EC-BF6A-45DC-B362-407E0B57464F}">
            <xm:f>'http://tis.che.org/eis/eis_team/isac/SharedDocs/Qradar/O365 Qradar/Best Practices/[CIS Critical-Security-Control-v7.0bv4.xlsx]Values'!#REF!</xm:f>
            <x14:dxf>
              <fill>
                <patternFill>
                  <bgColor rgb="FFE67E22"/>
                </patternFill>
              </fill>
            </x14:dxf>
          </x14:cfRule>
          <x14:cfRule type="cellIs" priority="49" operator="equal" id="{A8AD94DA-D9C6-4AAF-97DB-383313946ED9}">
            <xm:f>'http://tis.che.org/eis/eis_team/isac/SharedDocs/Qradar/O365 Qradar/Best Practices/[CIS Critical-Security-Control-v7.0bv4.xlsx]Values'!#REF!</xm:f>
            <x14:dxf>
              <fill>
                <patternFill>
                  <bgColor rgb="FFE74C3C"/>
                </patternFill>
              </fill>
            </x14:dxf>
          </x14:cfRule>
          <xm:sqref>N7</xm:sqref>
        </x14:conditionalFormatting>
        <x14:conditionalFormatting xmlns:xm="http://schemas.microsoft.com/office/excel/2006/main">
          <x14:cfRule type="cellIs" priority="46" operator="equal" id="{65F562E6-E35B-4BEE-9FD9-1FC99285CA2E}">
            <xm:f>'http://tis.che.org/eis/eis_team/isac/SharedDocs/Qradar/O365 Qradar/Best Practices/[CIS Critical-Security-Control-v7.0bv4.xlsx]Values'!#REF!</xm:f>
            <x14:dxf>
              <fill>
                <patternFill>
                  <bgColor rgb="FFF1C40F"/>
                </patternFill>
              </fill>
            </x14:dxf>
          </x14:cfRule>
          <xm:sqref>N7</xm:sqref>
        </x14:conditionalFormatting>
        <x14:conditionalFormatting xmlns:xm="http://schemas.microsoft.com/office/excel/2006/main">
          <x14:cfRule type="cellIs" priority="38" operator="equal" id="{7E7CC211-F711-4580-A3DD-A3AD05BC56D4}">
            <xm:f>'http://tis.che.org/eis/eis_team/isac/SharedDocs/Qradar/O365 Qradar/Best Practices/[CIS Critical-Security-Control-v7.0bv4.xlsx]Values'!#REF!</xm:f>
            <x14:dxf>
              <fill>
                <patternFill>
                  <bgColor rgb="FF27AE60"/>
                </patternFill>
              </fill>
            </x14:dxf>
          </x14:cfRule>
          <x14:cfRule type="cellIs" priority="39" operator="equal" id="{8B63B7B4-ECC9-4CF4-9082-98206FCFFB33}">
            <xm:f>'http://tis.che.org/eis/eis_team/isac/SharedDocs/Qradar/O365 Qradar/Best Practices/[CIS Critical-Security-Control-v7.0bv4.xlsx]Values'!#REF!</xm:f>
            <x14:dxf>
              <fill>
                <patternFill>
                  <bgColor rgb="FFF1C40F"/>
                </patternFill>
              </fill>
            </x14:dxf>
          </x14:cfRule>
          <x14:cfRule type="cellIs" priority="40" operator="equal" id="{25798A19-BEF5-4B3E-B61A-20E4D40E5F19}">
            <xm:f>'http://tis.che.org/eis/eis_team/isac/SharedDocs/Qradar/O365 Qradar/Best Practices/[CIS Critical-Security-Control-v7.0bv4.xlsx]Values'!#REF!</xm:f>
            <x14:dxf>
              <fill>
                <patternFill>
                  <bgColor rgb="FFF39C12"/>
                </patternFill>
              </fill>
            </x14:dxf>
          </x14:cfRule>
          <x14:cfRule type="cellIs" priority="41" operator="equal" id="{979B3D50-6BD3-42E3-8B3F-0B7FA991D1DA}">
            <xm:f>'http://tis.che.org/eis/eis_team/isac/SharedDocs/Qradar/O365 Qradar/Best Practices/[CIS Critical-Security-Control-v7.0bv4.xlsx]Values'!#REF!</xm:f>
            <x14:dxf>
              <fill>
                <patternFill>
                  <bgColor rgb="FFE67E22"/>
                </patternFill>
              </fill>
            </x14:dxf>
          </x14:cfRule>
          <x14:cfRule type="cellIs" priority="42" operator="equal" id="{270B2526-DF22-4D86-AEBE-A43E8B20DC73}">
            <xm:f>'http://tis.che.org/eis/eis_team/isac/SharedDocs/Qradar/O365 Qradar/Best Practices/[CIS Critical-Security-Control-v7.0bv4.xlsx]Values'!#REF!</xm:f>
            <x14:dxf>
              <fill>
                <patternFill>
                  <bgColor rgb="FFE74C3C"/>
                </patternFill>
              </fill>
            </x14:dxf>
          </x14:cfRule>
          <xm:sqref>K8</xm:sqref>
        </x14:conditionalFormatting>
        <x14:conditionalFormatting xmlns:xm="http://schemas.microsoft.com/office/excel/2006/main">
          <x14:cfRule type="cellIs" priority="23" operator="equal" id="{51D2004E-F4C4-42F1-80C5-698F09A893F2}">
            <xm:f>'http://tis.che.org/eis/eis_team/isac/SharedDocs/Qradar/O365 Qradar/Best Practices/[CIS Critical-Security-Control-v7.0bv4.xlsx]Values'!#REF!</xm:f>
            <x14:dxf>
              <fill>
                <patternFill>
                  <bgColor rgb="FF27AE60"/>
                </patternFill>
              </fill>
            </x14:dxf>
          </x14:cfRule>
          <x14:cfRule type="cellIs" priority="34" operator="equal" id="{558E7656-BDD3-415D-8B03-5D2C8CE77003}">
            <xm:f>'http://tis.che.org/eis/eis_team/isac/SharedDocs/Qradar/O365 Qradar/Best Practices/[CIS Critical-Security-Control-v7.0bv4.xlsx]Values'!#REF!</xm:f>
            <x14:dxf>
              <fill>
                <patternFill>
                  <bgColor rgb="FFF1C40F"/>
                </patternFill>
              </fill>
            </x14:dxf>
          </x14:cfRule>
          <x14:cfRule type="cellIs" priority="35" operator="equal" id="{52022BB9-AD39-4ECB-A986-3A079B476679}">
            <xm:f>'http://tis.che.org/eis/eis_team/isac/SharedDocs/Qradar/O365 Qradar/Best Practices/[CIS Critical-Security-Control-v7.0bv4.xlsx]Values'!#REF!</xm:f>
            <x14:dxf>
              <fill>
                <patternFill>
                  <bgColor rgb="FFF39C12"/>
                </patternFill>
              </fill>
            </x14:dxf>
          </x14:cfRule>
          <x14:cfRule type="cellIs" priority="36" operator="equal" id="{17E4930A-13DB-493F-A556-F4D63B12A453}">
            <xm:f>'http://tis.che.org/eis/eis_team/isac/SharedDocs/Qradar/O365 Qradar/Best Practices/[CIS Critical-Security-Control-v7.0bv4.xlsx]Values'!#REF!</xm:f>
            <x14:dxf>
              <fill>
                <patternFill>
                  <bgColor rgb="FFE67E22"/>
                </patternFill>
              </fill>
            </x14:dxf>
          </x14:cfRule>
          <x14:cfRule type="cellIs" priority="37" operator="equal" id="{71AFE6A2-C81C-45AF-814E-C85257A0EDCD}">
            <xm:f>'http://tis.che.org/eis/eis_team/isac/SharedDocs/Qradar/O365 Qradar/Best Practices/[CIS Critical-Security-Control-v7.0bv4.xlsx]Values'!#REF!</xm:f>
            <x14:dxf>
              <fill>
                <patternFill>
                  <bgColor rgb="FFE74C3C"/>
                </patternFill>
              </fill>
            </x14:dxf>
          </x14:cfRule>
          <xm:sqref>L8</xm:sqref>
        </x14:conditionalFormatting>
        <x14:conditionalFormatting xmlns:xm="http://schemas.microsoft.com/office/excel/2006/main">
          <x14:cfRule type="cellIs" priority="24" operator="equal" id="{6E0269A6-85CA-4EB9-8BCB-A0C725A0386C}">
            <xm:f>'http://tis.che.org/eis/eis_team/isac/SharedDocs/Qradar/O365 Qradar/Best Practices/[CIS Critical-Security-Control-v7.0bv4.xlsx]Values'!#REF!</xm:f>
            <x14:dxf>
              <fill>
                <patternFill>
                  <bgColor rgb="FF27B060"/>
                </patternFill>
              </fill>
            </x14:dxf>
          </x14:cfRule>
          <x14:cfRule type="cellIs" priority="30" operator="equal" id="{1B065B65-C7BC-4B4F-93DC-4AE756B7A0C7}">
            <xm:f>'http://tis.che.org/eis/eis_team/isac/SharedDocs/Qradar/O365 Qradar/Best Practices/[CIS Critical-Security-Control-v7.0bv4.xlsx]Values'!#REF!</xm:f>
            <x14:dxf>
              <fill>
                <patternFill>
                  <bgColor rgb="FFF1C40F"/>
                </patternFill>
              </fill>
            </x14:dxf>
          </x14:cfRule>
          <x14:cfRule type="cellIs" priority="31" operator="equal" id="{784F5F7F-6F14-4FB1-92A1-BAB3F530F869}">
            <xm:f>'http://tis.che.org/eis/eis_team/isac/SharedDocs/Qradar/O365 Qradar/Best Practices/[CIS Critical-Security-Control-v7.0bv4.xlsx]Values'!#REF!</xm:f>
            <x14:dxf>
              <fill>
                <patternFill>
                  <bgColor rgb="FFF39C12"/>
                </patternFill>
              </fill>
            </x14:dxf>
          </x14:cfRule>
          <x14:cfRule type="cellIs" priority="32" operator="equal" id="{5B128AE5-9340-4E03-BB97-C507A407711A}">
            <xm:f>'http://tis.che.org/eis/eis_team/isac/SharedDocs/Qradar/O365 Qradar/Best Practices/[CIS Critical-Security-Control-v7.0bv4.xlsx]Values'!#REF!</xm:f>
            <x14:dxf>
              <fill>
                <patternFill>
                  <bgColor rgb="FFE67E22"/>
                </patternFill>
              </fill>
            </x14:dxf>
          </x14:cfRule>
          <x14:cfRule type="cellIs" priority="33" operator="equal" id="{C9A88039-4B99-4C5C-99F8-8C2BD123C56B}">
            <xm:f>'http://tis.che.org/eis/eis_team/isac/SharedDocs/Qradar/O365 Qradar/Best Practices/[CIS Critical-Security-Control-v7.0bv4.xlsx]Values'!#REF!</xm:f>
            <x14:dxf>
              <fill>
                <patternFill>
                  <bgColor rgb="FFE74C3C"/>
                </patternFill>
              </fill>
            </x14:dxf>
          </x14:cfRule>
          <xm:sqref>M8</xm:sqref>
        </x14:conditionalFormatting>
        <x14:conditionalFormatting xmlns:xm="http://schemas.microsoft.com/office/excel/2006/main">
          <x14:cfRule type="cellIs" priority="25" operator="equal" id="{12155CA9-4496-48A4-8744-0C33E3E06337}">
            <xm:f>'http://tis.che.org/eis/eis_team/isac/SharedDocs/Qradar/O365 Qradar/Best Practices/[CIS Critical-Security-Control-v7.0bv4.xlsx]Values'!#REF!</xm:f>
            <x14:dxf>
              <fill>
                <patternFill>
                  <bgColor rgb="FF27AE60"/>
                </patternFill>
              </fill>
            </x14:dxf>
          </x14:cfRule>
          <x14:cfRule type="cellIs" priority="27" operator="equal" id="{1BDE3590-D58E-4895-AF8E-72AC32F0EE10}">
            <xm:f>'http://tis.che.org/eis/eis_team/isac/SharedDocs/Qradar/O365 Qradar/Best Practices/[CIS Critical-Security-Control-v7.0bv4.xlsx]Values'!#REF!</xm:f>
            <x14:dxf>
              <fill>
                <patternFill>
                  <bgColor rgb="FFF39C12"/>
                </patternFill>
              </fill>
            </x14:dxf>
          </x14:cfRule>
          <x14:cfRule type="cellIs" priority="28" operator="equal" id="{01F28C34-603E-4948-BCF5-120FC18CE463}">
            <xm:f>'http://tis.che.org/eis/eis_team/isac/SharedDocs/Qradar/O365 Qradar/Best Practices/[CIS Critical-Security-Control-v7.0bv4.xlsx]Values'!#REF!</xm:f>
            <x14:dxf>
              <fill>
                <patternFill>
                  <bgColor rgb="FFE67E22"/>
                </patternFill>
              </fill>
            </x14:dxf>
          </x14:cfRule>
          <x14:cfRule type="cellIs" priority="29" operator="equal" id="{ECB1F8FA-14FF-48F0-A2AC-16604BCB0D67}">
            <xm:f>'http://tis.che.org/eis/eis_team/isac/SharedDocs/Qradar/O365 Qradar/Best Practices/[CIS Critical-Security-Control-v7.0bv4.xlsx]Values'!#REF!</xm:f>
            <x14:dxf>
              <fill>
                <patternFill>
                  <bgColor rgb="FFE74C3C"/>
                </patternFill>
              </fill>
            </x14:dxf>
          </x14:cfRule>
          <xm:sqref>N8</xm:sqref>
        </x14:conditionalFormatting>
        <x14:conditionalFormatting xmlns:xm="http://schemas.microsoft.com/office/excel/2006/main">
          <x14:cfRule type="cellIs" priority="26" operator="equal" id="{7D497D5C-8183-48BD-BDBC-286F92911BA1}">
            <xm:f>'http://tis.che.org/eis/eis_team/isac/SharedDocs/Qradar/O365 Qradar/Best Practices/[CIS Critical-Security-Control-v7.0bv4.xlsx]Values'!#REF!</xm:f>
            <x14:dxf>
              <fill>
                <patternFill>
                  <bgColor rgb="FFF1C40F"/>
                </patternFill>
              </fill>
            </x14:dxf>
          </x14:cfRule>
          <xm:sqref>N8</xm:sqref>
        </x14:conditionalFormatting>
        <x14:conditionalFormatting xmlns:xm="http://schemas.microsoft.com/office/excel/2006/main">
          <x14:cfRule type="cellIs" priority="17" operator="equal" id="{AD9D9FDF-9257-4BBF-80B9-924A1771D989}">
            <xm:f>Sheet2!$A$8</xm:f>
            <x14:dxf>
              <fill>
                <patternFill>
                  <bgColor rgb="FF27AE60"/>
                </patternFill>
              </fill>
            </x14:dxf>
          </x14:cfRule>
          <x14:cfRule type="cellIs" priority="18" operator="equal" id="{B48FD777-9A43-435B-8C99-46E0B001C4F4}">
            <xm:f>Sheet2!$A$7</xm:f>
            <x14:dxf>
              <fill>
                <patternFill>
                  <bgColor rgb="FFF1C40F"/>
                </patternFill>
              </fill>
            </x14:dxf>
          </x14:cfRule>
          <x14:cfRule type="cellIs" priority="19" operator="equal" id="{0B23A2D6-A1AF-4487-9AA0-0F0391E1E392}">
            <xm:f>Sheet2!$A$6</xm:f>
            <x14:dxf>
              <fill>
                <patternFill>
                  <bgColor rgb="FFF39C12"/>
                </patternFill>
              </fill>
            </x14:dxf>
          </x14:cfRule>
          <x14:cfRule type="cellIs" priority="20" operator="equal" id="{FC5C48AE-650C-493F-B008-3FC789AA272D}">
            <xm:f>Sheet2!$A$5</xm:f>
            <x14:dxf>
              <fill>
                <patternFill>
                  <bgColor rgb="FFE67E22"/>
                </patternFill>
              </fill>
            </x14:dxf>
          </x14:cfRule>
          <x14:cfRule type="cellIs" priority="21" operator="equal" id="{5BA8E42B-155F-4C03-A19D-B52487173267}">
            <xm:f>Sheet2!$A$4</xm:f>
            <x14:dxf>
              <fill>
                <patternFill>
                  <bgColor rgb="FFE74C3C"/>
                </patternFill>
              </fill>
            </x14:dxf>
          </x14:cfRule>
          <xm:sqref>K6:K82</xm:sqref>
        </x14:conditionalFormatting>
        <x14:conditionalFormatting xmlns:xm="http://schemas.microsoft.com/office/excel/2006/main">
          <x14:cfRule type="cellIs" priority="12" operator="equal" id="{4A848372-1DE4-4218-9259-0C830A0BD9A6}">
            <xm:f>Sheet2!$A$15</xm:f>
            <x14:dxf>
              <fill>
                <patternFill>
                  <bgColor rgb="FF27AE60"/>
                </patternFill>
              </fill>
            </x14:dxf>
          </x14:cfRule>
          <x14:cfRule type="cellIs" priority="13" operator="equal" id="{F8F0A25C-4B19-4A13-AC21-03A54EEACFF6}">
            <xm:f>Sheet2!$A$14</xm:f>
            <x14:dxf>
              <fill>
                <patternFill>
                  <bgColor rgb="FFF1C40F"/>
                </patternFill>
              </fill>
            </x14:dxf>
          </x14:cfRule>
          <x14:cfRule type="cellIs" priority="14" operator="equal" id="{FAAF02EE-E9D3-4026-9C3E-F49FA5217B0E}">
            <xm:f>Sheet2!$A$13</xm:f>
            <x14:dxf>
              <fill>
                <patternFill>
                  <bgColor rgb="FFF39C12"/>
                </patternFill>
              </fill>
            </x14:dxf>
          </x14:cfRule>
          <x14:cfRule type="cellIs" priority="15" operator="equal" id="{AF4B3929-68F1-4674-BA02-A9EA541CB633}">
            <xm:f>Sheet2!$A$12</xm:f>
            <x14:dxf>
              <fill>
                <patternFill>
                  <bgColor rgb="FFE67E22"/>
                </patternFill>
              </fill>
            </x14:dxf>
          </x14:cfRule>
          <x14:cfRule type="cellIs" priority="16" operator="equal" id="{1C60312E-5CA4-4F7F-B40E-3B576E99DD4A}">
            <xm:f>Sheet2!$A$11</xm:f>
            <x14:dxf>
              <fill>
                <patternFill>
                  <bgColor rgb="FFE74C3C"/>
                </patternFill>
              </fill>
            </x14:dxf>
          </x14:cfRule>
          <xm:sqref>L6:L82</xm:sqref>
        </x14:conditionalFormatting>
        <x14:conditionalFormatting xmlns:xm="http://schemas.microsoft.com/office/excel/2006/main">
          <x14:cfRule type="cellIs" priority="6" operator="equal" id="{86E119D2-D438-40AF-9464-ADD6D5C3EA12}">
            <xm:f>Sheet2!$A$22</xm:f>
            <x14:dxf>
              <fill>
                <patternFill>
                  <bgColor rgb="FF27AE60"/>
                </patternFill>
              </fill>
            </x14:dxf>
          </x14:cfRule>
          <x14:cfRule type="cellIs" priority="7" operator="equal" id="{C694CF58-28A4-4981-9A19-5BD04546AAC0}">
            <xm:f>Sheet2!$A$21</xm:f>
            <x14:dxf>
              <fill>
                <patternFill>
                  <bgColor rgb="FFF1C40F"/>
                </patternFill>
              </fill>
            </x14:dxf>
          </x14:cfRule>
          <x14:cfRule type="cellIs" priority="8" operator="equal" id="{415A471D-3D5C-47C3-9E8C-385BED6A2438}">
            <xm:f>Sheet2!$A$20</xm:f>
            <x14:dxf>
              <fill>
                <patternFill>
                  <bgColor rgb="FFF39C12"/>
                </patternFill>
              </fill>
            </x14:dxf>
          </x14:cfRule>
          <x14:cfRule type="cellIs" priority="9" operator="equal" id="{BC91CF9E-F857-4E15-BE7B-8EC8274865BA}">
            <xm:f>Sheet2!$A$19</xm:f>
            <x14:dxf>
              <fill>
                <patternFill>
                  <bgColor rgb="FFE67E22"/>
                </patternFill>
              </fill>
            </x14:dxf>
          </x14:cfRule>
          <x14:cfRule type="cellIs" priority="10" operator="equal" id="{90C71E6F-7C98-43A3-8015-28F0EA812C4A}">
            <xm:f>Sheet2!$A$18</xm:f>
            <x14:dxf>
              <fill>
                <patternFill>
                  <bgColor rgb="FFE74C3C"/>
                </patternFill>
              </fill>
            </x14:dxf>
          </x14:cfRule>
          <xm:sqref>M6:M82</xm:sqref>
        </x14:conditionalFormatting>
        <x14:conditionalFormatting xmlns:xm="http://schemas.microsoft.com/office/excel/2006/main">
          <x14:cfRule type="cellIs" priority="1" operator="equal" id="{D8F61256-7DA8-4B9A-BCB5-035FBABA6061}">
            <xm:f>Sheet2!$A$28</xm:f>
            <x14:dxf>
              <fill>
                <patternFill>
                  <bgColor rgb="FFF1C40F"/>
                </patternFill>
              </fill>
            </x14:dxf>
          </x14:cfRule>
          <x14:cfRule type="cellIs" priority="2" operator="equal" id="{CACB1B35-0385-4969-BE19-3B8D5ED91021}">
            <xm:f>Sheet2!$A$29</xm:f>
            <x14:dxf>
              <fill>
                <patternFill>
                  <bgColor rgb="FF27AE60"/>
                </patternFill>
              </fill>
            </x14:dxf>
          </x14:cfRule>
          <x14:cfRule type="cellIs" priority="3" operator="equal" id="{E9675F3E-1CEC-4C54-91B5-BA49796DAA0E}">
            <xm:f>Sheet2!$A$27</xm:f>
            <x14:dxf>
              <fill>
                <patternFill>
                  <bgColor rgb="FFF39C12"/>
                </patternFill>
              </fill>
            </x14:dxf>
          </x14:cfRule>
          <x14:cfRule type="cellIs" priority="4" operator="equal" id="{66E5E90D-2835-4D46-82E4-A81441CA8DB4}">
            <xm:f>Sheet2!$A$26</xm:f>
            <x14:dxf>
              <fill>
                <patternFill>
                  <bgColor rgb="FFE67E22"/>
                </patternFill>
              </fill>
            </x14:dxf>
          </x14:cfRule>
          <x14:cfRule type="cellIs" priority="5" operator="equal" id="{84CCC2C9-5215-433F-8D19-576CA954CC22}">
            <xm:f>Sheet2!$A$25</xm:f>
            <x14:dxf>
              <fill>
                <patternFill>
                  <bgColor rgb="FFE74C3C"/>
                </patternFill>
              </fill>
            </x14:dxf>
          </x14:cfRule>
          <xm:sqref>N6:N82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Sheet2!$A$4:$A$8</xm:f>
          </x14:formula1>
          <xm:sqref>K6:K82</xm:sqref>
        </x14:dataValidation>
        <x14:dataValidation type="list" allowBlank="1" showInputMessage="1" showErrorMessage="1">
          <x14:formula1>
            <xm:f>Sheet2!$A$11:$A$15</xm:f>
          </x14:formula1>
          <xm:sqref>L6:L82</xm:sqref>
        </x14:dataValidation>
        <x14:dataValidation type="list" allowBlank="1" showInputMessage="1" showErrorMessage="1">
          <x14:formula1>
            <xm:f>Sheet2!$A$18:$A$22</xm:f>
          </x14:formula1>
          <xm:sqref>M6:M10 M12:M30 M33:M62 M64:M65 M68:M69 M71:M72 M75 M78</xm:sqref>
        </x14:dataValidation>
        <x14:dataValidation type="list" allowBlank="1" showInputMessage="1" showErrorMessage="1">
          <x14:formula1>
            <xm:f>Sheet2!$A$25:$A$29</xm:f>
          </x14:formula1>
          <xm:sqref>N6:N10 N12:N82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topLeftCell="A28" zoomScale="50" zoomScaleNormal="50" workbookViewId="0">
      <selection activeCell="E43" sqref="E43"/>
    </sheetView>
  </sheetViews>
  <sheetFormatPr defaultRowHeight="14.4" x14ac:dyDescent="0.3"/>
  <cols>
    <col min="1" max="1" width="7.33203125" customWidth="1"/>
    <col min="2" max="2" width="4.109375" style="1" bestFit="1" customWidth="1"/>
    <col min="3" max="3" width="17.6640625" customWidth="1"/>
    <col min="4" max="4" width="9.44140625" customWidth="1"/>
    <col min="5" max="5" width="85" customWidth="1"/>
    <col min="6" max="6" width="16.5546875" hidden="1" customWidth="1"/>
    <col min="7" max="7" width="16.33203125" hidden="1" customWidth="1"/>
    <col min="8" max="8" width="102.109375" hidden="1" customWidth="1"/>
    <col min="9" max="9" width="48.44140625" hidden="1" customWidth="1"/>
    <col min="10" max="10" width="32.109375" hidden="1" customWidth="1"/>
    <col min="11" max="11" width="18.33203125" hidden="1" customWidth="1"/>
    <col min="12" max="12" width="31.109375" bestFit="1" customWidth="1"/>
    <col min="13" max="13" width="27.109375" customWidth="1"/>
    <col min="14" max="14" width="35.44140625" bestFit="1" customWidth="1"/>
    <col min="16" max="19" width="9.109375" customWidth="1"/>
    <col min="22" max="22" width="46.88671875" customWidth="1"/>
    <col min="23" max="23" width="17.5546875" customWidth="1"/>
    <col min="24" max="24" width="20.5546875" customWidth="1"/>
    <col min="25" max="25" width="19.109375" customWidth="1"/>
    <col min="29" max="29" width="28.44140625" customWidth="1"/>
  </cols>
  <sheetData>
    <row r="1" spans="1:33" hidden="1" x14ac:dyDescent="0.3"/>
    <row r="2" spans="1:33" hidden="1" x14ac:dyDescent="0.3">
      <c r="K2" s="179" t="s">
        <v>283</v>
      </c>
      <c r="L2" s="179"/>
      <c r="M2" s="179"/>
      <c r="N2" s="179"/>
    </row>
    <row r="3" spans="1:33" hidden="1" x14ac:dyDescent="0.3">
      <c r="K3" s="179"/>
      <c r="L3" s="179"/>
      <c r="M3" s="179"/>
      <c r="N3" s="179"/>
    </row>
    <row r="4" spans="1:33" ht="28.8" x14ac:dyDescent="0.3">
      <c r="A4" s="10" t="s">
        <v>0</v>
      </c>
      <c r="B4" s="82"/>
      <c r="C4" s="10" t="s">
        <v>135</v>
      </c>
      <c r="D4" s="12"/>
      <c r="E4" s="12" t="s">
        <v>136</v>
      </c>
      <c r="F4" s="10" t="s">
        <v>2</v>
      </c>
      <c r="G4" s="12"/>
      <c r="H4" s="10" t="s">
        <v>281</v>
      </c>
      <c r="I4" s="10" t="s">
        <v>282</v>
      </c>
      <c r="J4" s="10" t="s">
        <v>250</v>
      </c>
      <c r="K4" s="82" t="s">
        <v>276</v>
      </c>
      <c r="L4" s="82" t="s">
        <v>277</v>
      </c>
      <c r="M4" s="13" t="s">
        <v>278</v>
      </c>
      <c r="N4" s="82" t="s">
        <v>279</v>
      </c>
      <c r="O4" s="82"/>
      <c r="P4" s="82"/>
      <c r="Q4" s="13"/>
      <c r="R4" s="82"/>
      <c r="S4" s="82"/>
      <c r="T4" s="82"/>
      <c r="U4" s="13"/>
      <c r="V4" s="82"/>
      <c r="W4" s="82"/>
      <c r="X4" s="82"/>
      <c r="Y4" s="13"/>
      <c r="Z4" s="82"/>
    </row>
    <row r="5" spans="1:33" ht="15" customHeight="1" x14ac:dyDescent="0.3">
      <c r="A5" s="173" t="s">
        <v>6</v>
      </c>
      <c r="B5" s="170" t="s">
        <v>19</v>
      </c>
      <c r="C5" s="162" t="s">
        <v>1</v>
      </c>
      <c r="D5" s="68"/>
      <c r="E5" s="68"/>
      <c r="F5" s="162" t="s">
        <v>51</v>
      </c>
      <c r="G5" s="68"/>
      <c r="H5" s="69"/>
      <c r="I5" s="7"/>
      <c r="J5" s="8"/>
      <c r="K5" s="68"/>
      <c r="L5" s="68"/>
      <c r="M5" s="68"/>
      <c r="N5" s="68"/>
      <c r="O5" s="68"/>
      <c r="P5" s="68"/>
      <c r="Q5" s="68"/>
      <c r="R5" s="68"/>
      <c r="S5" s="68"/>
      <c r="T5" s="3"/>
      <c r="U5" s="3"/>
      <c r="V5" s="3"/>
      <c r="W5" s="3"/>
      <c r="X5" s="3"/>
      <c r="Y5" s="3"/>
      <c r="Z5" s="3"/>
    </row>
    <row r="6" spans="1:33" ht="86.4" x14ac:dyDescent="0.3">
      <c r="A6" s="173"/>
      <c r="B6" s="170"/>
      <c r="C6" s="162"/>
      <c r="D6" s="24">
        <v>1.1000000000000001</v>
      </c>
      <c r="E6" s="25" t="s">
        <v>46</v>
      </c>
      <c r="F6" s="162"/>
      <c r="G6" s="25" t="s">
        <v>138</v>
      </c>
      <c r="H6" s="27" t="s">
        <v>137</v>
      </c>
      <c r="I6" s="83" t="s">
        <v>314</v>
      </c>
      <c r="J6" s="9" t="s">
        <v>289</v>
      </c>
      <c r="K6" s="24" t="s">
        <v>253</v>
      </c>
      <c r="L6" s="24" t="s">
        <v>261</v>
      </c>
      <c r="M6" s="24" t="s">
        <v>267</v>
      </c>
      <c r="N6" s="24" t="s">
        <v>271</v>
      </c>
      <c r="O6" s="24"/>
      <c r="P6" s="28">
        <f>IF(K6="No Policy",0,IF(K6="Informal Policy",0.25,IF(K6="Partial Written Policy",0.5,IF(K6="Written Policy",0.75,IF(K6="Approved Written Policy",1,"INVALID")))))</f>
        <v>0</v>
      </c>
      <c r="Q6" s="28">
        <f>IF(L6="Not Implemented",0,IF(L6="Parts of Policy Implemented",0.25,IF(L6="Implemented on Some Systems",0.5,IF(L6="Implemented on Most Systems",0.75,IF(L6="Implemented on All Systems",1,"INVALID")))))</f>
        <v>0.5</v>
      </c>
      <c r="R6" s="28">
        <f>IF(M6="Not Automated",0,IF(M6="Parts of Policy Automated",0.25,IF(M6="Automated on Some Systems",0.5,IF(M6="Automated on Most Systems",0.75,IF(M6="Automated on All Systems",1,"INVALID")))))</f>
        <v>0.5</v>
      </c>
      <c r="S6" s="28">
        <f>IF(N6="Not Reported",0,IF(N6="Parts of Policy Reported",0.25,IF(N6="Reported on Some Systems",0.5,IF(N6="Reported on Most Systems",0.75,IF(N6="Reported on All Systems",1,"INVALID")))))</f>
        <v>0</v>
      </c>
      <c r="T6" s="177" t="s">
        <v>19</v>
      </c>
      <c r="U6" s="178" t="s">
        <v>1</v>
      </c>
      <c r="V6" s="14" t="s">
        <v>284</v>
      </c>
      <c r="X6" s="15">
        <f>AVERAGE(P6:P10)</f>
        <v>0</v>
      </c>
      <c r="Y6" s="15">
        <f t="shared" ref="Y6:Y35" si="0">1-X6</f>
        <v>1</v>
      </c>
    </row>
    <row r="7" spans="1:33" ht="86.4" x14ac:dyDescent="0.3">
      <c r="A7" s="173"/>
      <c r="B7" s="170"/>
      <c r="C7" s="162"/>
      <c r="D7" s="25">
        <v>1.2</v>
      </c>
      <c r="E7" s="25" t="s">
        <v>47</v>
      </c>
      <c r="F7" s="162"/>
      <c r="G7" s="25" t="s">
        <v>139</v>
      </c>
      <c r="H7" s="27" t="s">
        <v>137</v>
      </c>
      <c r="I7" s="83" t="s">
        <v>314</v>
      </c>
      <c r="J7" s="9" t="s">
        <v>289</v>
      </c>
      <c r="K7" s="24" t="s">
        <v>253</v>
      </c>
      <c r="L7" s="24" t="s">
        <v>261</v>
      </c>
      <c r="M7" s="24" t="s">
        <v>267</v>
      </c>
      <c r="N7" s="24" t="s">
        <v>271</v>
      </c>
      <c r="O7" s="24"/>
      <c r="P7" s="28">
        <f t="shared" ref="P7:P70" si="1">IF(K7="No Policy",0,IF(K7="Informal Policy",0.25,IF(K7="Partial Written Policy",0.5,IF(K7="Written Policy",0.75,IF(K7="Approved Written Policy",1,"INVALID")))))</f>
        <v>0</v>
      </c>
      <c r="Q7" s="28">
        <f t="shared" ref="Q7:Q70" si="2">IF(L7="Not Implemented",0,IF(L7="Parts of Policy Implemented",0.25,IF(L7="Implemented on Some Systems",0.5,IF(L7="Implemented on Most Systems",0.75,IF(L7="Implemented on All Systems",1,"INVALID")))))</f>
        <v>0.5</v>
      </c>
      <c r="R7" s="28">
        <f t="shared" ref="R7:R70" si="3">IF(M7="Not Automated",0,IF(M7="Parts of Policy Automated",0.25,IF(M7="Automated on Some Systems",0.5,IF(M7="Automated on Most Systems",0.75,IF(M7="Automated on All Systems",1,"INVALID")))))</f>
        <v>0.5</v>
      </c>
      <c r="S7" s="28">
        <f t="shared" ref="S7:S70" si="4">IF(N7="Not Reported",0,IF(N7="Parts of Policy Reported",0.25,IF(N7="Reported on Some Systems",0.5,IF(N7="Reported on Most Systems",0.75,IF(N7="Reported on All Systems",1,"INVALID")))))</f>
        <v>0</v>
      </c>
      <c r="T7" s="177"/>
      <c r="U7" s="168"/>
      <c r="V7" s="14" t="s">
        <v>285</v>
      </c>
      <c r="W7" s="14"/>
      <c r="X7" s="15">
        <f>AVERAGE(Q6:Q10)</f>
        <v>0.6</v>
      </c>
      <c r="Y7" s="15">
        <f t="shared" si="0"/>
        <v>0.4</v>
      </c>
    </row>
    <row r="8" spans="1:33" ht="43.2" x14ac:dyDescent="0.3">
      <c r="A8" s="173"/>
      <c r="B8" s="170"/>
      <c r="C8" s="162"/>
      <c r="D8" s="24">
        <v>1.3</v>
      </c>
      <c r="E8" s="25" t="s">
        <v>48</v>
      </c>
      <c r="F8" s="162"/>
      <c r="G8" s="25" t="s">
        <v>141</v>
      </c>
      <c r="H8" s="25" t="s">
        <v>140</v>
      </c>
      <c r="I8" s="83" t="s">
        <v>313</v>
      </c>
      <c r="J8" s="9" t="s">
        <v>289</v>
      </c>
      <c r="K8" s="24" t="s">
        <v>253</v>
      </c>
      <c r="L8" s="24" t="s">
        <v>262</v>
      </c>
      <c r="M8" s="24" t="s">
        <v>268</v>
      </c>
      <c r="N8" s="24" t="s">
        <v>271</v>
      </c>
      <c r="O8" s="24"/>
      <c r="P8" s="28">
        <f t="shared" si="1"/>
        <v>0</v>
      </c>
      <c r="Q8" s="28">
        <f t="shared" si="2"/>
        <v>0.75</v>
      </c>
      <c r="R8" s="28">
        <f t="shared" si="3"/>
        <v>0.75</v>
      </c>
      <c r="S8" s="28">
        <f t="shared" si="4"/>
        <v>0</v>
      </c>
      <c r="T8" s="177"/>
      <c r="U8" s="168"/>
      <c r="V8" s="14" t="s">
        <v>286</v>
      </c>
      <c r="W8" s="14"/>
      <c r="X8" s="15">
        <f>AVERAGE(R6:R10)</f>
        <v>0.6</v>
      </c>
      <c r="Y8" s="15">
        <f t="shared" si="0"/>
        <v>0.4</v>
      </c>
    </row>
    <row r="9" spans="1:33" ht="115.2" x14ac:dyDescent="0.3">
      <c r="A9" s="173"/>
      <c r="B9" s="170"/>
      <c r="C9" s="162"/>
      <c r="D9" s="24">
        <v>1.4</v>
      </c>
      <c r="E9" s="25" t="s">
        <v>49</v>
      </c>
      <c r="F9" s="162"/>
      <c r="G9" s="25" t="s">
        <v>143</v>
      </c>
      <c r="H9" s="41" t="s">
        <v>142</v>
      </c>
      <c r="I9" s="83" t="s">
        <v>312</v>
      </c>
      <c r="J9" s="9" t="s">
        <v>290</v>
      </c>
      <c r="K9" s="24" t="s">
        <v>253</v>
      </c>
      <c r="L9" s="24" t="s">
        <v>262</v>
      </c>
      <c r="M9" s="24" t="s">
        <v>268</v>
      </c>
      <c r="N9" s="24" t="s">
        <v>271</v>
      </c>
      <c r="O9" s="24"/>
      <c r="P9" s="28">
        <f t="shared" si="1"/>
        <v>0</v>
      </c>
      <c r="Q9" s="28">
        <f t="shared" si="2"/>
        <v>0.75</v>
      </c>
      <c r="R9" s="28">
        <f t="shared" si="3"/>
        <v>0.75</v>
      </c>
      <c r="S9" s="28">
        <f t="shared" si="4"/>
        <v>0</v>
      </c>
      <c r="T9" s="177"/>
      <c r="U9" s="168"/>
      <c r="V9" s="14" t="s">
        <v>287</v>
      </c>
      <c r="W9" s="14"/>
      <c r="X9" s="15">
        <f>AVERAGE(S6:S10)</f>
        <v>0</v>
      </c>
      <c r="Y9" s="15">
        <f t="shared" si="0"/>
        <v>1</v>
      </c>
    </row>
    <row r="10" spans="1:33" ht="115.2" x14ac:dyDescent="0.3">
      <c r="A10" s="173"/>
      <c r="B10" s="170"/>
      <c r="C10" s="163"/>
      <c r="D10" s="17">
        <v>1.5</v>
      </c>
      <c r="E10" s="29" t="s">
        <v>50</v>
      </c>
      <c r="F10" s="163"/>
      <c r="G10" s="29" t="s">
        <v>143</v>
      </c>
      <c r="H10" s="43" t="s">
        <v>142</v>
      </c>
      <c r="I10" s="84" t="s">
        <v>316</v>
      </c>
      <c r="J10" s="31" t="s">
        <v>289</v>
      </c>
      <c r="K10" s="17" t="s">
        <v>253</v>
      </c>
      <c r="L10" s="17" t="s">
        <v>261</v>
      </c>
      <c r="M10" s="17" t="s">
        <v>267</v>
      </c>
      <c r="N10" s="17" t="s">
        <v>271</v>
      </c>
      <c r="O10" s="17"/>
      <c r="P10" s="32">
        <f t="shared" si="1"/>
        <v>0</v>
      </c>
      <c r="Q10" s="32">
        <f t="shared" si="2"/>
        <v>0.5</v>
      </c>
      <c r="R10" s="32">
        <f t="shared" si="3"/>
        <v>0.5</v>
      </c>
      <c r="S10" s="32">
        <f t="shared" si="4"/>
        <v>0</v>
      </c>
      <c r="T10" s="177"/>
      <c r="U10" s="171"/>
      <c r="V10" s="18" t="s">
        <v>288</v>
      </c>
      <c r="W10" s="19"/>
      <c r="X10" s="20">
        <f>AVERAGE(X6:X9)</f>
        <v>0.3</v>
      </c>
      <c r="Y10" s="20">
        <f t="shared" si="0"/>
        <v>0.7</v>
      </c>
      <c r="Z10" s="17"/>
      <c r="AA10" s="17"/>
      <c r="AB10" s="17"/>
      <c r="AC10" s="17"/>
      <c r="AD10" s="17"/>
      <c r="AE10" s="17"/>
      <c r="AF10" s="17"/>
      <c r="AG10" s="17"/>
    </row>
    <row r="11" spans="1:33" ht="27" customHeight="1" x14ac:dyDescent="0.3">
      <c r="A11" s="173"/>
      <c r="B11" s="170" t="s">
        <v>20</v>
      </c>
      <c r="C11" s="161" t="s">
        <v>3</v>
      </c>
      <c r="D11" s="33">
        <v>6.4</v>
      </c>
      <c r="E11" s="108" t="s">
        <v>53</v>
      </c>
      <c r="F11" s="161" t="s">
        <v>52</v>
      </c>
      <c r="G11" s="35" t="s">
        <v>57</v>
      </c>
      <c r="H11" s="36" t="s">
        <v>144</v>
      </c>
      <c r="I11" s="37" t="s">
        <v>334</v>
      </c>
      <c r="J11" s="37"/>
      <c r="K11" s="33" t="s">
        <v>253</v>
      </c>
      <c r="L11" s="33" t="s">
        <v>262</v>
      </c>
      <c r="M11" s="45" t="s">
        <v>280</v>
      </c>
      <c r="N11" s="45" t="s">
        <v>280</v>
      </c>
      <c r="O11" s="33"/>
      <c r="P11" s="38">
        <f t="shared" si="1"/>
        <v>0</v>
      </c>
      <c r="Q11" s="38">
        <f t="shared" si="2"/>
        <v>0.75</v>
      </c>
      <c r="R11" s="38" t="str">
        <f t="shared" si="3"/>
        <v>INVALID</v>
      </c>
      <c r="S11" s="38" t="str">
        <f t="shared" si="4"/>
        <v>INVALID</v>
      </c>
      <c r="T11" s="177" t="s">
        <v>20</v>
      </c>
      <c r="U11" s="180" t="s">
        <v>3</v>
      </c>
      <c r="V11" s="14" t="s">
        <v>284</v>
      </c>
      <c r="X11" s="15">
        <f>AVERAGE(P11:P14)</f>
        <v>0</v>
      </c>
      <c r="Y11" s="15">
        <f t="shared" si="0"/>
        <v>1</v>
      </c>
    </row>
    <row r="12" spans="1:33" ht="72" customHeight="1" x14ac:dyDescent="0.3">
      <c r="A12" s="173"/>
      <c r="B12" s="170"/>
      <c r="C12" s="162"/>
      <c r="D12" s="24">
        <v>6.5</v>
      </c>
      <c r="E12" s="25" t="s">
        <v>54</v>
      </c>
      <c r="F12" s="162"/>
      <c r="G12" s="25" t="s">
        <v>146</v>
      </c>
      <c r="H12" s="27" t="s">
        <v>145</v>
      </c>
      <c r="I12" s="9" t="s">
        <v>291</v>
      </c>
      <c r="J12" s="9" t="s">
        <v>292</v>
      </c>
      <c r="K12" s="24" t="s">
        <v>253</v>
      </c>
      <c r="L12" s="24" t="s">
        <v>262</v>
      </c>
      <c r="M12" s="24" t="s">
        <v>268</v>
      </c>
      <c r="N12" s="24" t="s">
        <v>273</v>
      </c>
      <c r="O12" s="24"/>
      <c r="P12" s="28">
        <f t="shared" si="1"/>
        <v>0</v>
      </c>
      <c r="Q12" s="28">
        <f t="shared" si="2"/>
        <v>0.75</v>
      </c>
      <c r="R12" s="28">
        <f t="shared" si="3"/>
        <v>0.75</v>
      </c>
      <c r="S12" s="28">
        <f t="shared" si="4"/>
        <v>0.5</v>
      </c>
      <c r="T12" s="177"/>
      <c r="U12" s="181"/>
      <c r="V12" s="14" t="s">
        <v>285</v>
      </c>
      <c r="W12" s="14"/>
      <c r="X12" s="15">
        <f>AVERAGE(Q11:Q14)</f>
        <v>0.75</v>
      </c>
      <c r="Y12" s="15">
        <f t="shared" si="0"/>
        <v>0.25</v>
      </c>
    </row>
    <row r="13" spans="1:33" ht="100.8" x14ac:dyDescent="0.3">
      <c r="A13" s="173"/>
      <c r="B13" s="170"/>
      <c r="C13" s="162"/>
      <c r="D13" s="24">
        <v>6.6</v>
      </c>
      <c r="E13" s="25" t="s">
        <v>55</v>
      </c>
      <c r="F13" s="162"/>
      <c r="G13" s="25" t="s">
        <v>146</v>
      </c>
      <c r="H13" s="27" t="s">
        <v>145</v>
      </c>
      <c r="I13" s="9" t="s">
        <v>291</v>
      </c>
      <c r="J13" s="9" t="s">
        <v>292</v>
      </c>
      <c r="K13" s="24"/>
      <c r="L13" s="24" t="s">
        <v>262</v>
      </c>
      <c r="M13" s="24" t="s">
        <v>268</v>
      </c>
      <c r="N13" s="24" t="s">
        <v>273</v>
      </c>
      <c r="O13" s="24"/>
      <c r="P13" s="28" t="str">
        <f t="shared" si="1"/>
        <v>INVALID</v>
      </c>
      <c r="Q13" s="28">
        <f t="shared" si="2"/>
        <v>0.75</v>
      </c>
      <c r="R13" s="28">
        <f t="shared" si="3"/>
        <v>0.75</v>
      </c>
      <c r="S13" s="28">
        <f t="shared" si="4"/>
        <v>0.5</v>
      </c>
      <c r="T13" s="177"/>
      <c r="U13" s="181"/>
      <c r="V13" s="14" t="s">
        <v>286</v>
      </c>
      <c r="W13" s="14"/>
      <c r="X13" s="15">
        <f>AVERAGE(R11:R14)</f>
        <v>0.75</v>
      </c>
      <c r="Y13" s="15">
        <f t="shared" si="0"/>
        <v>0.25</v>
      </c>
      <c r="AC13" s="14" t="s">
        <v>288</v>
      </c>
      <c r="AD13" s="14"/>
      <c r="AE13" s="15">
        <f>AVERAGE(X11:X14)</f>
        <v>0.5</v>
      </c>
      <c r="AF13" s="15">
        <f>1-AE13</f>
        <v>0.5</v>
      </c>
    </row>
    <row r="14" spans="1:33" ht="100.8" x14ac:dyDescent="0.3">
      <c r="A14" s="173"/>
      <c r="B14" s="170"/>
      <c r="C14" s="163"/>
      <c r="D14" s="17">
        <v>6.8</v>
      </c>
      <c r="E14" s="29" t="s">
        <v>56</v>
      </c>
      <c r="F14" s="163"/>
      <c r="G14" s="17" t="s">
        <v>146</v>
      </c>
      <c r="H14" s="30" t="s">
        <v>145</v>
      </c>
      <c r="I14" s="31" t="s">
        <v>291</v>
      </c>
      <c r="J14" s="31" t="s">
        <v>292</v>
      </c>
      <c r="K14" s="17"/>
      <c r="L14" s="17" t="s">
        <v>262</v>
      </c>
      <c r="M14" s="17" t="s">
        <v>268</v>
      </c>
      <c r="N14" s="17" t="s">
        <v>273</v>
      </c>
      <c r="O14" s="17"/>
      <c r="P14" s="32" t="str">
        <f t="shared" si="1"/>
        <v>INVALID</v>
      </c>
      <c r="Q14" s="32">
        <f t="shared" si="2"/>
        <v>0.75</v>
      </c>
      <c r="R14" s="32">
        <f t="shared" si="3"/>
        <v>0.75</v>
      </c>
      <c r="S14" s="32">
        <f t="shared" si="4"/>
        <v>0.5</v>
      </c>
      <c r="T14" s="177"/>
      <c r="U14" s="182"/>
      <c r="V14" s="18" t="s">
        <v>287</v>
      </c>
      <c r="W14" s="19"/>
      <c r="X14" s="20">
        <f>AVERAGE(S11:S14)</f>
        <v>0.5</v>
      </c>
      <c r="Y14" s="20">
        <f t="shared" si="0"/>
        <v>0.5</v>
      </c>
      <c r="Z14" s="17"/>
      <c r="AA14" s="17"/>
      <c r="AB14" s="17"/>
      <c r="AC14" s="17"/>
      <c r="AD14" s="17"/>
      <c r="AE14" s="17"/>
      <c r="AF14" s="17"/>
      <c r="AG14" s="17"/>
    </row>
    <row r="15" spans="1:33" ht="144" x14ac:dyDescent="0.3">
      <c r="A15" s="173"/>
      <c r="B15" s="170" t="s">
        <v>21</v>
      </c>
      <c r="C15" s="171" t="s">
        <v>4</v>
      </c>
      <c r="D15" s="24">
        <v>8.1</v>
      </c>
      <c r="E15" s="25" t="s">
        <v>58</v>
      </c>
      <c r="F15" s="171" t="s">
        <v>52</v>
      </c>
      <c r="G15" s="26" t="s">
        <v>152</v>
      </c>
      <c r="H15" s="27" t="s">
        <v>147</v>
      </c>
      <c r="I15" s="23" t="s">
        <v>308</v>
      </c>
      <c r="J15" s="23" t="s">
        <v>292</v>
      </c>
      <c r="K15" s="24"/>
      <c r="L15" s="24" t="s">
        <v>262</v>
      </c>
      <c r="M15" s="24" t="s">
        <v>268</v>
      </c>
      <c r="N15" s="24" t="s">
        <v>274</v>
      </c>
      <c r="O15" s="24"/>
      <c r="P15" s="28" t="str">
        <f t="shared" si="1"/>
        <v>INVALID</v>
      </c>
      <c r="Q15" s="28">
        <f t="shared" si="2"/>
        <v>0.75</v>
      </c>
      <c r="R15" s="28">
        <f t="shared" si="3"/>
        <v>0.75</v>
      </c>
      <c r="S15" s="28">
        <f t="shared" si="4"/>
        <v>0.75</v>
      </c>
      <c r="T15" s="177" t="s">
        <v>21</v>
      </c>
      <c r="U15" s="178" t="s">
        <v>4</v>
      </c>
      <c r="V15" s="14" t="s">
        <v>284</v>
      </c>
      <c r="X15" s="15" t="e">
        <f>AVERAGE(P15:P19)</f>
        <v>#DIV/0!</v>
      </c>
      <c r="Y15" s="15" t="e">
        <f t="shared" si="0"/>
        <v>#DIV/0!</v>
      </c>
    </row>
    <row r="16" spans="1:33" ht="230.4" x14ac:dyDescent="0.3">
      <c r="A16" s="173"/>
      <c r="B16" s="170"/>
      <c r="C16" s="162"/>
      <c r="D16" s="24">
        <v>8.1999999999999993</v>
      </c>
      <c r="E16" s="25" t="s">
        <v>59</v>
      </c>
      <c r="F16" s="162"/>
      <c r="G16" s="25" t="s">
        <v>150</v>
      </c>
      <c r="H16" s="27" t="s">
        <v>148</v>
      </c>
      <c r="I16" s="9" t="s">
        <v>293</v>
      </c>
      <c r="J16" s="9" t="s">
        <v>292</v>
      </c>
      <c r="K16" s="24"/>
      <c r="L16" s="24" t="s">
        <v>261</v>
      </c>
      <c r="M16" s="24" t="s">
        <v>267</v>
      </c>
      <c r="N16" s="24" t="s">
        <v>271</v>
      </c>
      <c r="O16" s="24"/>
      <c r="P16" s="28" t="str">
        <f t="shared" si="1"/>
        <v>INVALID</v>
      </c>
      <c r="Q16" s="28">
        <f t="shared" si="2"/>
        <v>0.5</v>
      </c>
      <c r="R16" s="28">
        <f t="shared" si="3"/>
        <v>0.5</v>
      </c>
      <c r="S16" s="28">
        <f t="shared" si="4"/>
        <v>0</v>
      </c>
      <c r="T16" s="177"/>
      <c r="U16" s="168"/>
      <c r="V16" s="14" t="s">
        <v>285</v>
      </c>
      <c r="W16" s="14"/>
      <c r="X16" s="15">
        <f>AVERAGE(Q15:Q19)</f>
        <v>0.65</v>
      </c>
      <c r="Y16" s="15">
        <f t="shared" si="0"/>
        <v>0.35</v>
      </c>
    </row>
    <row r="17" spans="1:33" ht="216" x14ac:dyDescent="0.3">
      <c r="A17" s="173"/>
      <c r="B17" s="170"/>
      <c r="C17" s="162"/>
      <c r="D17" s="24">
        <v>8.4</v>
      </c>
      <c r="E17" s="25" t="s">
        <v>60</v>
      </c>
      <c r="F17" s="162"/>
      <c r="G17" s="25" t="s">
        <v>151</v>
      </c>
      <c r="H17" s="27" t="s">
        <v>149</v>
      </c>
      <c r="I17" s="9" t="s">
        <v>294</v>
      </c>
      <c r="J17" s="9" t="s">
        <v>292</v>
      </c>
      <c r="K17" s="24"/>
      <c r="L17" s="24" t="s">
        <v>262</v>
      </c>
      <c r="M17" s="24" t="s">
        <v>268</v>
      </c>
      <c r="N17" s="24" t="s">
        <v>271</v>
      </c>
      <c r="O17" s="24"/>
      <c r="P17" s="28" t="str">
        <f t="shared" si="1"/>
        <v>INVALID</v>
      </c>
      <c r="Q17" s="28">
        <f t="shared" si="2"/>
        <v>0.75</v>
      </c>
      <c r="R17" s="28">
        <f t="shared" si="3"/>
        <v>0.75</v>
      </c>
      <c r="S17" s="28">
        <f t="shared" si="4"/>
        <v>0</v>
      </c>
      <c r="T17" s="177"/>
      <c r="U17" s="168"/>
      <c r="V17" s="14" t="s">
        <v>286</v>
      </c>
      <c r="W17" s="14"/>
      <c r="X17" s="15">
        <f>AVERAGE(R15:R19)</f>
        <v>0.65</v>
      </c>
      <c r="Y17" s="15">
        <f t="shared" si="0"/>
        <v>0.35</v>
      </c>
    </row>
    <row r="18" spans="1:33" ht="216" x14ac:dyDescent="0.3">
      <c r="A18" s="173"/>
      <c r="B18" s="170"/>
      <c r="C18" s="162"/>
      <c r="D18" s="24">
        <v>8.5</v>
      </c>
      <c r="E18" s="25" t="s">
        <v>61</v>
      </c>
      <c r="F18" s="162"/>
      <c r="G18" s="25" t="s">
        <v>151</v>
      </c>
      <c r="H18" s="27" t="s">
        <v>149</v>
      </c>
      <c r="I18" s="9" t="s">
        <v>294</v>
      </c>
      <c r="J18" s="9" t="s">
        <v>292</v>
      </c>
      <c r="K18" s="24"/>
      <c r="L18" s="24" t="s">
        <v>262</v>
      </c>
      <c r="M18" s="24" t="s">
        <v>268</v>
      </c>
      <c r="N18" s="24" t="s">
        <v>271</v>
      </c>
      <c r="O18" s="24"/>
      <c r="P18" s="28" t="str">
        <f t="shared" si="1"/>
        <v>INVALID</v>
      </c>
      <c r="Q18" s="28">
        <f t="shared" si="2"/>
        <v>0.75</v>
      </c>
      <c r="R18" s="28">
        <f t="shared" si="3"/>
        <v>0.75</v>
      </c>
      <c r="S18" s="28">
        <f t="shared" si="4"/>
        <v>0</v>
      </c>
      <c r="T18" s="177"/>
      <c r="U18" s="168"/>
      <c r="V18" s="14" t="s">
        <v>287</v>
      </c>
      <c r="W18" s="14"/>
      <c r="X18" s="15">
        <f>AVERAGE(S15:S19)</f>
        <v>0.15</v>
      </c>
      <c r="Y18" s="15">
        <f t="shared" si="0"/>
        <v>0.85</v>
      </c>
    </row>
    <row r="19" spans="1:33" ht="230.4" x14ac:dyDescent="0.3">
      <c r="A19" s="173"/>
      <c r="B19" s="170"/>
      <c r="C19" s="163"/>
      <c r="D19" s="17">
        <v>8.6</v>
      </c>
      <c r="E19" s="29" t="s">
        <v>62</v>
      </c>
      <c r="F19" s="163"/>
      <c r="G19" s="29" t="s">
        <v>150</v>
      </c>
      <c r="H19" s="30" t="s">
        <v>148</v>
      </c>
      <c r="I19" s="31" t="s">
        <v>294</v>
      </c>
      <c r="J19" s="31" t="s">
        <v>292</v>
      </c>
      <c r="K19" s="17"/>
      <c r="L19" s="17" t="s">
        <v>261</v>
      </c>
      <c r="M19" s="17" t="s">
        <v>267</v>
      </c>
      <c r="N19" s="17" t="s">
        <v>271</v>
      </c>
      <c r="O19" s="17"/>
      <c r="P19" s="32" t="str">
        <f t="shared" si="1"/>
        <v>INVALID</v>
      </c>
      <c r="Q19" s="32">
        <f t="shared" si="2"/>
        <v>0.5</v>
      </c>
      <c r="R19" s="32">
        <f t="shared" si="3"/>
        <v>0.5</v>
      </c>
      <c r="S19" s="32">
        <f t="shared" si="4"/>
        <v>0</v>
      </c>
      <c r="T19" s="177"/>
      <c r="U19" s="171"/>
      <c r="V19" s="18" t="s">
        <v>288</v>
      </c>
      <c r="W19" s="19"/>
      <c r="X19" s="20" t="e">
        <f>AVERAGE(X15:X18)</f>
        <v>#DIV/0!</v>
      </c>
      <c r="Y19" s="20" t="e">
        <f t="shared" si="0"/>
        <v>#DIV/0!</v>
      </c>
    </row>
    <row r="20" spans="1:33" ht="45" customHeight="1" x14ac:dyDescent="0.3">
      <c r="A20" s="173"/>
      <c r="B20" s="170" t="s">
        <v>22</v>
      </c>
      <c r="C20" s="161" t="s">
        <v>5</v>
      </c>
      <c r="D20" s="33">
        <v>14.3</v>
      </c>
      <c r="E20" s="34" t="s">
        <v>64</v>
      </c>
      <c r="F20" s="161" t="s">
        <v>63</v>
      </c>
      <c r="G20" s="35" t="s">
        <v>162</v>
      </c>
      <c r="H20" s="36" t="s">
        <v>154</v>
      </c>
      <c r="I20" s="37" t="s">
        <v>295</v>
      </c>
      <c r="J20" s="37" t="s">
        <v>296</v>
      </c>
      <c r="K20" s="33"/>
      <c r="L20" s="33" t="s">
        <v>263</v>
      </c>
      <c r="M20" s="33" t="s">
        <v>269</v>
      </c>
      <c r="N20" s="33"/>
      <c r="O20" s="33"/>
      <c r="P20" s="38" t="str">
        <f t="shared" si="1"/>
        <v>INVALID</v>
      </c>
      <c r="Q20" s="38">
        <f t="shared" si="2"/>
        <v>1</v>
      </c>
      <c r="R20" s="38">
        <f t="shared" si="3"/>
        <v>1</v>
      </c>
      <c r="S20" s="38" t="str">
        <f t="shared" si="4"/>
        <v>INVALID</v>
      </c>
      <c r="T20" s="177" t="s">
        <v>22</v>
      </c>
      <c r="U20" s="178" t="s">
        <v>5</v>
      </c>
      <c r="V20" s="14" t="s">
        <v>284</v>
      </c>
      <c r="X20" s="15" t="e">
        <f>AVERAGE(P20:P24)</f>
        <v>#DIV/0!</v>
      </c>
      <c r="Y20" s="15" t="e">
        <f t="shared" si="0"/>
        <v>#DIV/0!</v>
      </c>
    </row>
    <row r="21" spans="1:33" ht="43.2" customHeight="1" x14ac:dyDescent="0.3">
      <c r="A21" s="173"/>
      <c r="B21" s="170"/>
      <c r="C21" s="162"/>
      <c r="D21" s="24">
        <v>14.4</v>
      </c>
      <c r="E21" s="25" t="s">
        <v>65</v>
      </c>
      <c r="F21" s="162"/>
      <c r="G21" s="25" t="s">
        <v>161</v>
      </c>
      <c r="H21" s="27" t="s">
        <v>153</v>
      </c>
      <c r="I21" s="9"/>
      <c r="J21" s="9"/>
      <c r="K21" s="24"/>
      <c r="L21" s="24" t="s">
        <v>262</v>
      </c>
      <c r="M21" s="24" t="s">
        <v>265</v>
      </c>
      <c r="N21" s="24"/>
      <c r="O21" s="24"/>
      <c r="P21" s="28" t="str">
        <f t="shared" si="1"/>
        <v>INVALID</v>
      </c>
      <c r="Q21" s="28">
        <f t="shared" si="2"/>
        <v>0.75</v>
      </c>
      <c r="R21" s="28">
        <f t="shared" si="3"/>
        <v>0</v>
      </c>
      <c r="S21" s="28" t="str">
        <f t="shared" si="4"/>
        <v>INVALID</v>
      </c>
      <c r="T21" s="177"/>
      <c r="U21" s="168"/>
      <c r="V21" s="14" t="s">
        <v>285</v>
      </c>
      <c r="W21" s="14"/>
      <c r="X21" s="15">
        <f>AVERAGE(Q20:Q24)</f>
        <v>0.8</v>
      </c>
      <c r="Y21" s="15">
        <f t="shared" si="0"/>
        <v>0.19999999999999996</v>
      </c>
    </row>
    <row r="22" spans="1:33" ht="57.6" x14ac:dyDescent="0.3">
      <c r="A22" s="173"/>
      <c r="B22" s="170"/>
      <c r="C22" s="162"/>
      <c r="D22" s="24">
        <v>14.6</v>
      </c>
      <c r="E22" s="25" t="s">
        <v>66</v>
      </c>
      <c r="F22" s="162"/>
      <c r="G22" s="25" t="s">
        <v>160</v>
      </c>
      <c r="H22" s="27" t="s">
        <v>155</v>
      </c>
      <c r="I22" s="9"/>
      <c r="J22" s="9"/>
      <c r="K22" s="24"/>
      <c r="L22" s="24" t="s">
        <v>262</v>
      </c>
      <c r="M22" s="24" t="s">
        <v>265</v>
      </c>
      <c r="N22" s="24"/>
      <c r="O22" s="24"/>
      <c r="P22" s="28" t="str">
        <f t="shared" si="1"/>
        <v>INVALID</v>
      </c>
      <c r="Q22" s="28">
        <f t="shared" si="2"/>
        <v>0.75</v>
      </c>
      <c r="R22" s="28">
        <f t="shared" si="3"/>
        <v>0</v>
      </c>
      <c r="S22" s="28" t="str">
        <f t="shared" si="4"/>
        <v>INVALID</v>
      </c>
      <c r="T22" s="177"/>
      <c r="U22" s="168"/>
      <c r="V22" s="14" t="s">
        <v>286</v>
      </c>
      <c r="W22" s="14"/>
      <c r="X22" s="15">
        <f>AVERAGE(R20:R24)</f>
        <v>0.2</v>
      </c>
      <c r="Y22" s="15">
        <f t="shared" si="0"/>
        <v>0.8</v>
      </c>
    </row>
    <row r="23" spans="1:33" ht="86.4" x14ac:dyDescent="0.3">
      <c r="A23" s="173"/>
      <c r="B23" s="170"/>
      <c r="C23" s="162"/>
      <c r="D23" s="24">
        <v>14.8</v>
      </c>
      <c r="E23" s="25" t="s">
        <v>67</v>
      </c>
      <c r="F23" s="162"/>
      <c r="G23" s="24" t="s">
        <v>159</v>
      </c>
      <c r="H23" s="27" t="s">
        <v>157</v>
      </c>
      <c r="I23" s="9"/>
      <c r="J23" s="9"/>
      <c r="K23" s="24"/>
      <c r="L23" s="24" t="s">
        <v>262</v>
      </c>
      <c r="M23" s="24" t="s">
        <v>265</v>
      </c>
      <c r="N23" s="24"/>
      <c r="O23" s="24"/>
      <c r="P23" s="28" t="str">
        <f t="shared" si="1"/>
        <v>INVALID</v>
      </c>
      <c r="Q23" s="28">
        <f t="shared" si="2"/>
        <v>0.75</v>
      </c>
      <c r="R23" s="28">
        <f t="shared" si="3"/>
        <v>0</v>
      </c>
      <c r="S23" s="28" t="str">
        <f t="shared" si="4"/>
        <v>INVALID</v>
      </c>
      <c r="T23" s="177"/>
      <c r="U23" s="168"/>
      <c r="V23" s="14" t="s">
        <v>287</v>
      </c>
      <c r="W23" s="14"/>
      <c r="X23" s="15" t="e">
        <f>AVERAGE(S20:S24)</f>
        <v>#DIV/0!</v>
      </c>
      <c r="Y23" s="15" t="e">
        <f t="shared" si="0"/>
        <v>#DIV/0!</v>
      </c>
    </row>
    <row r="24" spans="1:33" ht="28.8" x14ac:dyDescent="0.3">
      <c r="A24" s="173"/>
      <c r="B24" s="170"/>
      <c r="C24" s="163"/>
      <c r="D24" s="17">
        <v>14.9</v>
      </c>
      <c r="E24" s="29" t="s">
        <v>68</v>
      </c>
      <c r="F24" s="163"/>
      <c r="G24" s="17" t="s">
        <v>158</v>
      </c>
      <c r="H24" s="30" t="s">
        <v>156</v>
      </c>
      <c r="I24" s="31" t="s">
        <v>335</v>
      </c>
      <c r="J24" s="31"/>
      <c r="K24" s="17"/>
      <c r="L24" s="17" t="s">
        <v>262</v>
      </c>
      <c r="M24" s="17" t="s">
        <v>265</v>
      </c>
      <c r="N24" s="17"/>
      <c r="O24" s="17"/>
      <c r="P24" s="32" t="str">
        <f t="shared" si="1"/>
        <v>INVALID</v>
      </c>
      <c r="Q24" s="32">
        <f t="shared" si="2"/>
        <v>0.75</v>
      </c>
      <c r="R24" s="32">
        <f t="shared" si="3"/>
        <v>0</v>
      </c>
      <c r="S24" s="32" t="str">
        <f t="shared" si="4"/>
        <v>INVALID</v>
      </c>
      <c r="T24" s="177"/>
      <c r="U24" s="171"/>
      <c r="V24" s="18" t="s">
        <v>288</v>
      </c>
      <c r="W24" s="19"/>
      <c r="X24" s="20" t="e">
        <f>AVERAGE(X20:X23)</f>
        <v>#DIV/0!</v>
      </c>
      <c r="Y24" s="20" t="e">
        <f t="shared" si="0"/>
        <v>#DIV/0!</v>
      </c>
    </row>
    <row r="25" spans="1:33" ht="45" customHeight="1" x14ac:dyDescent="0.3">
      <c r="A25" s="174" t="s">
        <v>8</v>
      </c>
      <c r="B25" s="170" t="s">
        <v>23</v>
      </c>
      <c r="C25" s="161" t="s">
        <v>7</v>
      </c>
      <c r="D25" s="33">
        <v>3.1</v>
      </c>
      <c r="E25" s="34" t="s">
        <v>69</v>
      </c>
      <c r="F25" s="161" t="s">
        <v>71</v>
      </c>
      <c r="G25" s="39" t="s">
        <v>165</v>
      </c>
      <c r="H25" s="36" t="s">
        <v>163</v>
      </c>
      <c r="I25" s="37" t="s">
        <v>297</v>
      </c>
      <c r="J25" s="37" t="s">
        <v>292</v>
      </c>
      <c r="K25" s="33"/>
      <c r="L25" s="33" t="s">
        <v>261</v>
      </c>
      <c r="M25" s="33" t="s">
        <v>267</v>
      </c>
      <c r="N25" s="33" t="s">
        <v>271</v>
      </c>
      <c r="O25" s="33"/>
      <c r="P25" s="38" t="str">
        <f t="shared" si="1"/>
        <v>INVALID</v>
      </c>
      <c r="Q25" s="38">
        <f t="shared" si="2"/>
        <v>0.5</v>
      </c>
      <c r="R25" s="38">
        <f t="shared" si="3"/>
        <v>0.5</v>
      </c>
      <c r="S25" s="38">
        <f t="shared" si="4"/>
        <v>0</v>
      </c>
      <c r="T25" s="177" t="s">
        <v>23</v>
      </c>
      <c r="U25" s="178" t="s">
        <v>7</v>
      </c>
      <c r="V25" s="70" t="s">
        <v>284</v>
      </c>
      <c r="W25" s="24"/>
      <c r="X25" s="71" t="e">
        <f>AVERAGE(P25:P26)</f>
        <v>#DIV/0!</v>
      </c>
      <c r="Y25" s="71" t="e">
        <f t="shared" si="0"/>
        <v>#DIV/0!</v>
      </c>
    </row>
    <row r="26" spans="1:33" ht="34.5" customHeight="1" x14ac:dyDescent="0.3">
      <c r="A26" s="174"/>
      <c r="B26" s="170"/>
      <c r="C26" s="163"/>
      <c r="D26" s="17">
        <v>3.7</v>
      </c>
      <c r="E26" s="29" t="s">
        <v>70</v>
      </c>
      <c r="F26" s="163"/>
      <c r="G26" s="29" t="s">
        <v>165</v>
      </c>
      <c r="H26" s="30" t="s">
        <v>164</v>
      </c>
      <c r="I26" s="31"/>
      <c r="J26" s="31"/>
      <c r="K26" s="17"/>
      <c r="L26" s="17" t="s">
        <v>260</v>
      </c>
      <c r="M26" s="17" t="s">
        <v>265</v>
      </c>
      <c r="N26" s="17"/>
      <c r="O26" s="17"/>
      <c r="P26" s="32" t="str">
        <f t="shared" si="1"/>
        <v>INVALID</v>
      </c>
      <c r="Q26" s="32">
        <f t="shared" si="2"/>
        <v>0.25</v>
      </c>
      <c r="R26" s="32">
        <f t="shared" si="3"/>
        <v>0</v>
      </c>
      <c r="S26" s="32" t="str">
        <f t="shared" si="4"/>
        <v>INVALID</v>
      </c>
      <c r="T26" s="177"/>
      <c r="U26" s="171"/>
      <c r="V26" s="19" t="s">
        <v>285</v>
      </c>
      <c r="W26" s="19"/>
      <c r="X26" s="20">
        <f>AVERAGE(Q25:Q26)</f>
        <v>0.375</v>
      </c>
      <c r="Y26" s="20">
        <f t="shared" si="0"/>
        <v>0.625</v>
      </c>
    </row>
    <row r="27" spans="1:33" ht="34.5" customHeight="1" x14ac:dyDescent="0.3">
      <c r="A27" s="174"/>
      <c r="B27" s="170" t="s">
        <v>24</v>
      </c>
      <c r="C27" s="161" t="s">
        <v>9</v>
      </c>
      <c r="D27" s="33">
        <v>12.8</v>
      </c>
      <c r="E27" s="40" t="s">
        <v>73</v>
      </c>
      <c r="F27" s="161" t="s">
        <v>72</v>
      </c>
      <c r="G27" s="35" t="s">
        <v>171</v>
      </c>
      <c r="H27" s="36" t="s">
        <v>166</v>
      </c>
      <c r="I27" s="37" t="s">
        <v>298</v>
      </c>
      <c r="J27" s="37" t="s">
        <v>296</v>
      </c>
      <c r="K27" s="33"/>
      <c r="L27" s="33" t="s">
        <v>263</v>
      </c>
      <c r="M27" s="33" t="s">
        <v>269</v>
      </c>
      <c r="N27" s="33"/>
      <c r="O27" s="33"/>
      <c r="P27" s="38" t="str">
        <f t="shared" si="1"/>
        <v>INVALID</v>
      </c>
      <c r="Q27" s="38">
        <f t="shared" si="2"/>
        <v>1</v>
      </c>
      <c r="R27" s="38">
        <f t="shared" si="3"/>
        <v>1</v>
      </c>
      <c r="S27" s="38" t="str">
        <f t="shared" si="4"/>
        <v>INVALID</v>
      </c>
      <c r="T27" s="72"/>
      <c r="U27" s="162" t="s">
        <v>9</v>
      </c>
      <c r="V27" s="70" t="s">
        <v>284</v>
      </c>
      <c r="W27" s="24"/>
      <c r="X27" s="71" t="e">
        <f>AVERAGE(P27:P30)</f>
        <v>#DIV/0!</v>
      </c>
      <c r="Y27" s="71" t="e">
        <f t="shared" si="0"/>
        <v>#DIV/0!</v>
      </c>
    </row>
    <row r="28" spans="1:33" ht="72" x14ac:dyDescent="0.3">
      <c r="A28" s="174"/>
      <c r="B28" s="170"/>
      <c r="C28" s="162"/>
      <c r="D28" s="24">
        <v>12.9</v>
      </c>
      <c r="E28" s="41" t="s">
        <v>74</v>
      </c>
      <c r="F28" s="162"/>
      <c r="G28" s="24" t="s">
        <v>170</v>
      </c>
      <c r="H28" s="27" t="s">
        <v>167</v>
      </c>
      <c r="I28" s="9" t="s">
        <v>299</v>
      </c>
      <c r="J28" s="9"/>
      <c r="K28" s="24"/>
      <c r="L28" s="24" t="s">
        <v>259</v>
      </c>
      <c r="M28" s="24" t="s">
        <v>265</v>
      </c>
      <c r="N28" s="24"/>
      <c r="O28" s="24"/>
      <c r="P28" s="28" t="str">
        <f t="shared" si="1"/>
        <v>INVALID</v>
      </c>
      <c r="Q28" s="28">
        <f t="shared" si="2"/>
        <v>0</v>
      </c>
      <c r="R28" s="28">
        <f t="shared" si="3"/>
        <v>0</v>
      </c>
      <c r="S28" s="28" t="str">
        <f t="shared" si="4"/>
        <v>INVALID</v>
      </c>
      <c r="T28" s="72" t="s">
        <v>24</v>
      </c>
      <c r="U28" s="162"/>
      <c r="V28" s="70" t="s">
        <v>285</v>
      </c>
      <c r="W28" s="70"/>
      <c r="X28" s="71">
        <f>AVERAGE(Q27:Q30)</f>
        <v>0.4375</v>
      </c>
      <c r="Y28" s="71">
        <f t="shared" si="0"/>
        <v>0.5625</v>
      </c>
    </row>
    <row r="29" spans="1:33" ht="72" x14ac:dyDescent="0.3">
      <c r="A29" s="174"/>
      <c r="B29" s="170"/>
      <c r="C29" s="162"/>
      <c r="D29" s="42" t="s">
        <v>77</v>
      </c>
      <c r="E29" s="41" t="s">
        <v>75</v>
      </c>
      <c r="F29" s="162"/>
      <c r="G29" s="24" t="s">
        <v>170</v>
      </c>
      <c r="H29" s="27" t="s">
        <v>167</v>
      </c>
      <c r="I29" s="9" t="s">
        <v>299</v>
      </c>
      <c r="J29" s="9"/>
      <c r="K29" s="24"/>
      <c r="L29" s="24" t="s">
        <v>259</v>
      </c>
      <c r="M29" s="24" t="s">
        <v>265</v>
      </c>
      <c r="N29" s="24"/>
      <c r="O29" s="24"/>
      <c r="P29" s="28" t="str">
        <f t="shared" si="1"/>
        <v>INVALID</v>
      </c>
      <c r="Q29" s="28">
        <f t="shared" si="2"/>
        <v>0</v>
      </c>
      <c r="R29" s="28">
        <f t="shared" si="3"/>
        <v>0</v>
      </c>
      <c r="S29" s="28" t="str">
        <f t="shared" si="4"/>
        <v>INVALID</v>
      </c>
      <c r="T29" s="72"/>
      <c r="U29" s="162"/>
      <c r="V29" s="70" t="s">
        <v>286</v>
      </c>
      <c r="W29" s="70"/>
      <c r="X29" s="71">
        <f>AVERAGE(R27:R30)</f>
        <v>0.4375</v>
      </c>
      <c r="Y29" s="71">
        <f t="shared" si="0"/>
        <v>0.5625</v>
      </c>
    </row>
    <row r="30" spans="1:33" ht="43.2" x14ac:dyDescent="0.3">
      <c r="A30" s="174"/>
      <c r="B30" s="170"/>
      <c r="C30" s="163"/>
      <c r="D30" s="17">
        <v>12.11</v>
      </c>
      <c r="E30" s="43" t="s">
        <v>76</v>
      </c>
      <c r="F30" s="163"/>
      <c r="G30" s="17" t="s">
        <v>169</v>
      </c>
      <c r="H30" s="30" t="s">
        <v>168</v>
      </c>
      <c r="I30" s="31" t="s">
        <v>300</v>
      </c>
      <c r="J30" s="31" t="s">
        <v>292</v>
      </c>
      <c r="K30" s="17"/>
      <c r="L30" s="17" t="s">
        <v>262</v>
      </c>
      <c r="M30" s="17" t="s">
        <v>268</v>
      </c>
      <c r="N30" s="17" t="s">
        <v>271</v>
      </c>
      <c r="O30" s="17"/>
      <c r="P30" s="32" t="str">
        <f t="shared" si="1"/>
        <v>INVALID</v>
      </c>
      <c r="Q30" s="32">
        <f t="shared" si="2"/>
        <v>0.75</v>
      </c>
      <c r="R30" s="32">
        <f t="shared" si="3"/>
        <v>0.75</v>
      </c>
      <c r="S30" s="32">
        <f t="shared" si="4"/>
        <v>0</v>
      </c>
      <c r="T30" s="72"/>
      <c r="U30" s="162"/>
      <c r="V30" s="18" t="s">
        <v>287</v>
      </c>
      <c r="W30" s="19"/>
      <c r="X30" s="20">
        <f>AVERAGE(S27:S30)</f>
        <v>0</v>
      </c>
      <c r="Y30" s="20">
        <f t="shared" si="0"/>
        <v>1</v>
      </c>
      <c r="Z30" s="17"/>
      <c r="AA30" s="17"/>
      <c r="AB30" s="17"/>
      <c r="AC30" s="19" t="s">
        <v>288</v>
      </c>
      <c r="AD30" s="19"/>
      <c r="AE30" s="20" t="e">
        <f>AVERAGE(X27:X30)</f>
        <v>#DIV/0!</v>
      </c>
      <c r="AF30" s="20" t="e">
        <f>1-AE30</f>
        <v>#DIV/0!</v>
      </c>
      <c r="AG30" s="17"/>
    </row>
    <row r="31" spans="1:33" ht="43.2" x14ac:dyDescent="0.3">
      <c r="A31" s="174"/>
      <c r="B31" s="81"/>
      <c r="C31" s="167" t="s">
        <v>10</v>
      </c>
      <c r="D31" s="33">
        <v>13.1</v>
      </c>
      <c r="E31" s="44" t="s">
        <v>176</v>
      </c>
      <c r="F31" s="161" t="s">
        <v>78</v>
      </c>
      <c r="G31" s="33" t="s">
        <v>180</v>
      </c>
      <c r="H31" s="36" t="s">
        <v>172</v>
      </c>
      <c r="I31" s="37" t="s">
        <v>336</v>
      </c>
      <c r="J31" s="37"/>
      <c r="K31" s="33"/>
      <c r="L31" s="33" t="s">
        <v>260</v>
      </c>
      <c r="M31" s="45" t="s">
        <v>280</v>
      </c>
      <c r="N31" s="33"/>
      <c r="O31" s="33"/>
      <c r="P31" s="38" t="str">
        <f t="shared" si="1"/>
        <v>INVALID</v>
      </c>
      <c r="Q31" s="38">
        <f t="shared" si="2"/>
        <v>0.25</v>
      </c>
      <c r="R31" s="38" t="str">
        <f t="shared" si="3"/>
        <v>INVALID</v>
      </c>
      <c r="S31" s="38" t="str">
        <f t="shared" si="4"/>
        <v>INVALID</v>
      </c>
      <c r="T31" s="177" t="s">
        <v>25</v>
      </c>
      <c r="U31" s="178" t="s">
        <v>10</v>
      </c>
      <c r="V31" s="14" t="s">
        <v>284</v>
      </c>
      <c r="X31" s="15" t="e">
        <f>AVERAGE(P31:P36)</f>
        <v>#DIV/0!</v>
      </c>
      <c r="Y31" s="15" t="e">
        <f t="shared" si="0"/>
        <v>#DIV/0!</v>
      </c>
    </row>
    <row r="32" spans="1:33" ht="75" customHeight="1" x14ac:dyDescent="0.3">
      <c r="A32" s="174"/>
      <c r="B32" s="170" t="s">
        <v>25</v>
      </c>
      <c r="C32" s="168"/>
      <c r="D32" s="24">
        <v>13.3</v>
      </c>
      <c r="E32" s="46" t="s">
        <v>79</v>
      </c>
      <c r="F32" s="162"/>
      <c r="G32" s="26" t="s">
        <v>179</v>
      </c>
      <c r="H32" s="27" t="s">
        <v>173</v>
      </c>
      <c r="I32" s="9"/>
      <c r="J32" s="9"/>
      <c r="K32" s="24"/>
      <c r="L32" s="24" t="s">
        <v>259</v>
      </c>
      <c r="M32" s="47" t="s">
        <v>280</v>
      </c>
      <c r="N32" s="24"/>
      <c r="O32" s="24"/>
      <c r="P32" s="28" t="str">
        <f t="shared" si="1"/>
        <v>INVALID</v>
      </c>
      <c r="Q32" s="28">
        <f t="shared" si="2"/>
        <v>0</v>
      </c>
      <c r="R32" s="28" t="str">
        <f t="shared" si="3"/>
        <v>INVALID</v>
      </c>
      <c r="S32" s="28" t="str">
        <f t="shared" si="4"/>
        <v>INVALID</v>
      </c>
      <c r="T32" s="177"/>
      <c r="U32" s="168"/>
      <c r="V32" s="14" t="s">
        <v>285</v>
      </c>
      <c r="W32" s="14"/>
      <c r="X32" s="15">
        <f>AVERAGE(Q31:Q36)</f>
        <v>0.375</v>
      </c>
      <c r="Y32" s="15">
        <f t="shared" si="0"/>
        <v>0.625</v>
      </c>
    </row>
    <row r="33" spans="1:33" ht="43.2" x14ac:dyDescent="0.3">
      <c r="A33" s="174"/>
      <c r="B33" s="170"/>
      <c r="C33" s="168"/>
      <c r="D33" s="24">
        <v>13.6</v>
      </c>
      <c r="E33" s="48" t="s">
        <v>80</v>
      </c>
      <c r="F33" s="162"/>
      <c r="G33" s="24" t="s">
        <v>178</v>
      </c>
      <c r="H33" s="27" t="s">
        <v>174</v>
      </c>
      <c r="I33" s="9" t="s">
        <v>309</v>
      </c>
      <c r="J33" s="9" t="s">
        <v>292</v>
      </c>
      <c r="K33" s="24"/>
      <c r="L33" s="24" t="s">
        <v>262</v>
      </c>
      <c r="M33" s="24" t="s">
        <v>268</v>
      </c>
      <c r="N33" s="24" t="s">
        <v>271</v>
      </c>
      <c r="O33" s="24"/>
      <c r="P33" s="28" t="str">
        <f t="shared" si="1"/>
        <v>INVALID</v>
      </c>
      <c r="Q33" s="28">
        <f t="shared" si="2"/>
        <v>0.75</v>
      </c>
      <c r="R33" s="28">
        <f t="shared" si="3"/>
        <v>0.75</v>
      </c>
      <c r="S33" s="28">
        <f t="shared" si="4"/>
        <v>0</v>
      </c>
      <c r="T33" s="177"/>
      <c r="U33" s="168"/>
      <c r="V33" s="14" t="s">
        <v>286</v>
      </c>
      <c r="W33" s="14"/>
      <c r="X33" s="15">
        <f>AVERAGE(R31:R36)</f>
        <v>0.1875</v>
      </c>
      <c r="Y33" s="15">
        <f t="shared" si="0"/>
        <v>0.8125</v>
      </c>
    </row>
    <row r="34" spans="1:33" ht="115.2" x14ac:dyDescent="0.3">
      <c r="A34" s="174"/>
      <c r="B34" s="170"/>
      <c r="C34" s="168"/>
      <c r="D34" s="24">
        <v>13.7</v>
      </c>
      <c r="E34" s="48" t="s">
        <v>81</v>
      </c>
      <c r="F34" s="162"/>
      <c r="G34" s="25" t="s">
        <v>177</v>
      </c>
      <c r="H34" s="27" t="s">
        <v>175</v>
      </c>
      <c r="I34" s="9" t="s">
        <v>337</v>
      </c>
      <c r="J34" s="9"/>
      <c r="K34" s="24"/>
      <c r="L34" s="24" t="s">
        <v>262</v>
      </c>
      <c r="M34" s="24" t="s">
        <v>265</v>
      </c>
      <c r="N34" s="24"/>
      <c r="O34" s="24"/>
      <c r="P34" s="28" t="str">
        <f t="shared" si="1"/>
        <v>INVALID</v>
      </c>
      <c r="Q34" s="28">
        <f t="shared" si="2"/>
        <v>0.75</v>
      </c>
      <c r="R34" s="28">
        <f t="shared" si="3"/>
        <v>0</v>
      </c>
      <c r="S34" s="28" t="str">
        <f t="shared" si="4"/>
        <v>INVALID</v>
      </c>
      <c r="T34" s="177"/>
      <c r="U34" s="168"/>
      <c r="V34" s="14" t="s">
        <v>287</v>
      </c>
      <c r="W34" s="14"/>
      <c r="X34" s="15">
        <f>AVERAGE(S31:S36)</f>
        <v>0</v>
      </c>
      <c r="Y34" s="15">
        <f t="shared" si="0"/>
        <v>1</v>
      </c>
    </row>
    <row r="35" spans="1:33" ht="115.2" x14ac:dyDescent="0.3">
      <c r="A35" s="174"/>
      <c r="B35" s="170"/>
      <c r="C35" s="168"/>
      <c r="D35" s="24">
        <v>13.8</v>
      </c>
      <c r="E35" s="48" t="s">
        <v>82</v>
      </c>
      <c r="F35" s="162"/>
      <c r="G35" s="25" t="s">
        <v>177</v>
      </c>
      <c r="H35" s="27" t="s">
        <v>175</v>
      </c>
      <c r="I35" s="9"/>
      <c r="J35" s="9"/>
      <c r="K35" s="24"/>
      <c r="L35" s="24" t="s">
        <v>260</v>
      </c>
      <c r="M35" s="24" t="s">
        <v>265</v>
      </c>
      <c r="N35" s="24"/>
      <c r="O35" s="24"/>
      <c r="P35" s="28" t="str">
        <f t="shared" si="1"/>
        <v>INVALID</v>
      </c>
      <c r="Q35" s="28">
        <f t="shared" si="2"/>
        <v>0.25</v>
      </c>
      <c r="R35" s="28">
        <f t="shared" si="3"/>
        <v>0</v>
      </c>
      <c r="S35" s="28" t="str">
        <f t="shared" si="4"/>
        <v>INVALID</v>
      </c>
      <c r="T35" s="177"/>
      <c r="U35" s="168"/>
      <c r="V35" s="14" t="s">
        <v>288</v>
      </c>
      <c r="W35" s="14"/>
      <c r="X35" s="15" t="e">
        <f>AVERAGE(X31:X34)</f>
        <v>#DIV/0!</v>
      </c>
      <c r="Y35" s="15" t="e">
        <f t="shared" si="0"/>
        <v>#DIV/0!</v>
      </c>
    </row>
    <row r="36" spans="1:33" ht="86.4" x14ac:dyDescent="0.3">
      <c r="A36" s="174"/>
      <c r="B36" s="170"/>
      <c r="C36" s="169"/>
      <c r="D36" s="17">
        <v>13.9</v>
      </c>
      <c r="E36" s="43" t="s">
        <v>83</v>
      </c>
      <c r="F36" s="163"/>
      <c r="G36" s="17" t="s">
        <v>159</v>
      </c>
      <c r="H36" s="30" t="s">
        <v>157</v>
      </c>
      <c r="I36" s="31"/>
      <c r="J36" s="31"/>
      <c r="K36" s="17"/>
      <c r="L36" s="17" t="s">
        <v>260</v>
      </c>
      <c r="M36" s="17" t="s">
        <v>265</v>
      </c>
      <c r="N36" s="17"/>
      <c r="O36" s="17"/>
      <c r="P36" s="32" t="str">
        <f t="shared" si="1"/>
        <v>INVALID</v>
      </c>
      <c r="Q36" s="32">
        <f t="shared" si="2"/>
        <v>0.25</v>
      </c>
      <c r="R36" s="32">
        <f t="shared" si="3"/>
        <v>0</v>
      </c>
      <c r="S36" s="32" t="str">
        <f t="shared" si="4"/>
        <v>INVALID</v>
      </c>
      <c r="T36" s="177"/>
      <c r="U36" s="168"/>
      <c r="V36" s="16"/>
      <c r="W36" s="17"/>
      <c r="X36" s="17"/>
      <c r="Y36" s="17"/>
    </row>
    <row r="37" spans="1:33" ht="129" customHeight="1" x14ac:dyDescent="0.3">
      <c r="A37" s="175" t="s">
        <v>12</v>
      </c>
      <c r="B37" s="81" t="s">
        <v>26</v>
      </c>
      <c r="C37" s="49" t="s">
        <v>11</v>
      </c>
      <c r="D37" s="22"/>
      <c r="E37" s="50" t="s">
        <v>84</v>
      </c>
      <c r="F37" s="51"/>
      <c r="G37" s="52"/>
      <c r="H37" s="53"/>
      <c r="I37" s="54"/>
      <c r="J37" s="54"/>
      <c r="K37" s="22"/>
      <c r="L37" s="22"/>
      <c r="M37" s="22"/>
      <c r="N37" s="22"/>
      <c r="O37" s="22"/>
      <c r="P37" s="55" t="str">
        <f t="shared" si="1"/>
        <v>INVALID</v>
      </c>
      <c r="Q37" s="55" t="str">
        <f t="shared" si="2"/>
        <v>INVALID</v>
      </c>
      <c r="R37" s="55" t="str">
        <f t="shared" si="3"/>
        <v>INVALID</v>
      </c>
      <c r="S37" s="55" t="str">
        <f t="shared" si="4"/>
        <v>INVALID</v>
      </c>
      <c r="T37" s="81" t="s">
        <v>26</v>
      </c>
      <c r="U37" s="73" t="s">
        <v>11</v>
      </c>
      <c r="V37" s="17"/>
      <c r="W37" s="17"/>
      <c r="X37" s="17"/>
      <c r="Y37" s="17"/>
    </row>
    <row r="38" spans="1:33" ht="76.5" customHeight="1" x14ac:dyDescent="0.3">
      <c r="A38" s="175"/>
      <c r="B38" s="170" t="s">
        <v>27</v>
      </c>
      <c r="C38" s="161" t="s">
        <v>13</v>
      </c>
      <c r="D38" s="33">
        <v>5.4</v>
      </c>
      <c r="E38" s="56" t="s">
        <v>85</v>
      </c>
      <c r="F38" s="161" t="s">
        <v>87</v>
      </c>
      <c r="G38" s="39" t="s">
        <v>184</v>
      </c>
      <c r="H38" s="36" t="s">
        <v>181</v>
      </c>
      <c r="I38" s="37" t="s">
        <v>301</v>
      </c>
      <c r="J38" s="37" t="s">
        <v>292</v>
      </c>
      <c r="K38" s="33"/>
      <c r="L38" s="33" t="s">
        <v>260</v>
      </c>
      <c r="M38" s="33" t="s">
        <v>266</v>
      </c>
      <c r="N38" s="33" t="s">
        <v>271</v>
      </c>
      <c r="O38" s="33"/>
      <c r="P38" s="38" t="str">
        <f t="shared" si="1"/>
        <v>INVALID</v>
      </c>
      <c r="Q38" s="38">
        <f t="shared" si="2"/>
        <v>0.25</v>
      </c>
      <c r="R38" s="38">
        <f t="shared" si="3"/>
        <v>0.25</v>
      </c>
      <c r="S38" s="38">
        <f t="shared" si="4"/>
        <v>0</v>
      </c>
      <c r="T38" s="177" t="s">
        <v>27</v>
      </c>
      <c r="U38" s="171" t="s">
        <v>13</v>
      </c>
      <c r="V38" s="70" t="s">
        <v>284</v>
      </c>
      <c r="W38" s="24"/>
      <c r="X38" s="71" t="e">
        <f>AVERAGE(P38:P39)</f>
        <v>#DIV/0!</v>
      </c>
      <c r="Y38" s="71" t="e">
        <f t="shared" ref="Y38:Y48" si="5">1-X38</f>
        <v>#DIV/0!</v>
      </c>
      <c r="Z38" s="24"/>
      <c r="AA38" s="24"/>
      <c r="AB38" s="24"/>
      <c r="AC38" s="24"/>
      <c r="AD38" s="24"/>
      <c r="AE38" s="24"/>
      <c r="AF38" s="24"/>
    </row>
    <row r="39" spans="1:33" ht="87.75" customHeight="1" x14ac:dyDescent="0.3">
      <c r="A39" s="175"/>
      <c r="B39" s="170"/>
      <c r="C39" s="163"/>
      <c r="D39" s="17">
        <v>5.5</v>
      </c>
      <c r="E39" s="57" t="s">
        <v>86</v>
      </c>
      <c r="F39" s="163"/>
      <c r="G39" s="58" t="s">
        <v>183</v>
      </c>
      <c r="H39" s="30" t="s">
        <v>182</v>
      </c>
      <c r="I39" s="31" t="s">
        <v>302</v>
      </c>
      <c r="J39" s="31" t="s">
        <v>292</v>
      </c>
      <c r="K39" s="17"/>
      <c r="L39" s="17" t="s">
        <v>260</v>
      </c>
      <c r="M39" s="17" t="s">
        <v>266</v>
      </c>
      <c r="N39" s="17" t="s">
        <v>271</v>
      </c>
      <c r="O39" s="17"/>
      <c r="P39" s="32" t="str">
        <f t="shared" si="1"/>
        <v>INVALID</v>
      </c>
      <c r="Q39" s="32">
        <f t="shared" si="2"/>
        <v>0.25</v>
      </c>
      <c r="R39" s="32">
        <f t="shared" si="3"/>
        <v>0.25</v>
      </c>
      <c r="S39" s="32">
        <f t="shared" si="4"/>
        <v>0</v>
      </c>
      <c r="T39" s="177"/>
      <c r="U39" s="162"/>
      <c r="V39" s="19" t="s">
        <v>285</v>
      </c>
      <c r="W39" s="19"/>
      <c r="X39" s="20">
        <f>AVERAGE(Q38:Q39)</f>
        <v>0.25</v>
      </c>
      <c r="Y39" s="20">
        <f t="shared" si="5"/>
        <v>0.75</v>
      </c>
      <c r="Z39" s="17"/>
      <c r="AA39" s="17"/>
      <c r="AB39" s="17"/>
      <c r="AC39" s="17"/>
      <c r="AD39" s="17"/>
      <c r="AE39" s="17"/>
      <c r="AF39" s="17"/>
    </row>
    <row r="40" spans="1:33" ht="33" customHeight="1" x14ac:dyDescent="0.3">
      <c r="A40" s="175"/>
      <c r="B40" s="170" t="s">
        <v>28</v>
      </c>
      <c r="C40" s="161" t="s">
        <v>14</v>
      </c>
      <c r="D40" s="33">
        <v>9.1</v>
      </c>
      <c r="E40" s="56" t="s">
        <v>88</v>
      </c>
      <c r="F40" s="161" t="s">
        <v>92</v>
      </c>
      <c r="G40" s="39" t="s">
        <v>188</v>
      </c>
      <c r="H40" s="36" t="s">
        <v>185</v>
      </c>
      <c r="I40" s="37" t="s">
        <v>303</v>
      </c>
      <c r="J40" s="37" t="s">
        <v>290</v>
      </c>
      <c r="K40" s="33"/>
      <c r="L40" s="33" t="s">
        <v>261</v>
      </c>
      <c r="M40" s="33" t="s">
        <v>267</v>
      </c>
      <c r="N40" s="33"/>
      <c r="O40" s="33"/>
      <c r="P40" s="38" t="str">
        <f t="shared" si="1"/>
        <v>INVALID</v>
      </c>
      <c r="Q40" s="38">
        <f t="shared" si="2"/>
        <v>0.5</v>
      </c>
      <c r="R40" s="38">
        <f t="shared" si="3"/>
        <v>0.5</v>
      </c>
      <c r="S40" s="38" t="str">
        <f t="shared" si="4"/>
        <v>INVALID</v>
      </c>
      <c r="T40" s="177" t="s">
        <v>28</v>
      </c>
      <c r="U40" s="162" t="s">
        <v>14</v>
      </c>
      <c r="V40" s="70" t="s">
        <v>284</v>
      </c>
      <c r="W40" s="24"/>
      <c r="X40" s="71" t="e">
        <f>AVERAGE(P40:P43)</f>
        <v>#DIV/0!</v>
      </c>
      <c r="Y40" s="71" t="e">
        <f t="shared" si="5"/>
        <v>#DIV/0!</v>
      </c>
    </row>
    <row r="41" spans="1:33" ht="45" customHeight="1" x14ac:dyDescent="0.3">
      <c r="A41" s="175"/>
      <c r="B41" s="170"/>
      <c r="C41" s="162"/>
      <c r="D41" s="24">
        <v>9.1999999999999993</v>
      </c>
      <c r="E41" s="41" t="s">
        <v>89</v>
      </c>
      <c r="F41" s="162"/>
      <c r="G41" s="26" t="s">
        <v>188</v>
      </c>
      <c r="H41" s="27" t="s">
        <v>185</v>
      </c>
      <c r="I41" s="9" t="s">
        <v>304</v>
      </c>
      <c r="J41" s="9"/>
      <c r="K41" s="24"/>
      <c r="L41" s="24" t="s">
        <v>259</v>
      </c>
      <c r="M41" s="24" t="s">
        <v>265</v>
      </c>
      <c r="N41" s="24"/>
      <c r="O41" s="24"/>
      <c r="P41" s="28" t="str">
        <f t="shared" si="1"/>
        <v>INVALID</v>
      </c>
      <c r="Q41" s="28">
        <f t="shared" si="2"/>
        <v>0</v>
      </c>
      <c r="R41" s="28">
        <f t="shared" si="3"/>
        <v>0</v>
      </c>
      <c r="S41" s="28" t="str">
        <f t="shared" si="4"/>
        <v>INVALID</v>
      </c>
      <c r="T41" s="177"/>
      <c r="U41" s="162"/>
      <c r="V41" s="70" t="s">
        <v>285</v>
      </c>
      <c r="W41" s="70"/>
      <c r="X41" s="71">
        <f>AVERAGE(Q40:Q43)</f>
        <v>0.4375</v>
      </c>
      <c r="Y41" s="71">
        <f t="shared" si="5"/>
        <v>0.5625</v>
      </c>
    </row>
    <row r="42" spans="1:33" ht="47.25" customHeight="1" x14ac:dyDescent="0.3">
      <c r="A42" s="175"/>
      <c r="B42" s="170"/>
      <c r="C42" s="162"/>
      <c r="D42" s="24">
        <v>9.3000000000000007</v>
      </c>
      <c r="E42" s="41" t="s">
        <v>90</v>
      </c>
      <c r="F42" s="162"/>
      <c r="G42" s="26" t="s">
        <v>189</v>
      </c>
      <c r="H42" s="27" t="s">
        <v>186</v>
      </c>
      <c r="I42" s="9" t="s">
        <v>310</v>
      </c>
      <c r="J42" s="9" t="s">
        <v>292</v>
      </c>
      <c r="K42" s="24"/>
      <c r="L42" s="24" t="s">
        <v>261</v>
      </c>
      <c r="M42" s="24" t="s">
        <v>266</v>
      </c>
      <c r="N42" s="24" t="s">
        <v>271</v>
      </c>
      <c r="O42" s="24"/>
      <c r="P42" s="28" t="str">
        <f t="shared" si="1"/>
        <v>INVALID</v>
      </c>
      <c r="Q42" s="28">
        <f t="shared" si="2"/>
        <v>0.5</v>
      </c>
      <c r="R42" s="28">
        <f t="shared" si="3"/>
        <v>0.25</v>
      </c>
      <c r="S42" s="28">
        <f t="shared" si="4"/>
        <v>0</v>
      </c>
      <c r="T42" s="177"/>
      <c r="U42" s="162"/>
      <c r="V42" s="70" t="s">
        <v>286</v>
      </c>
      <c r="W42" s="70"/>
      <c r="X42" s="71">
        <f>AVERAGE(R40:R43)</f>
        <v>0.1875</v>
      </c>
      <c r="Y42" s="71">
        <f t="shared" si="5"/>
        <v>0.8125</v>
      </c>
    </row>
    <row r="43" spans="1:33" ht="54" customHeight="1" x14ac:dyDescent="0.3">
      <c r="A43" s="175"/>
      <c r="B43" s="170"/>
      <c r="C43" s="163"/>
      <c r="D43" s="17">
        <v>9.4</v>
      </c>
      <c r="E43" s="103" t="s">
        <v>91</v>
      </c>
      <c r="F43" s="163"/>
      <c r="G43" s="58" t="s">
        <v>190</v>
      </c>
      <c r="H43" s="30" t="s">
        <v>187</v>
      </c>
      <c r="I43" s="31" t="s">
        <v>338</v>
      </c>
      <c r="J43" s="31"/>
      <c r="K43" s="17"/>
      <c r="L43" s="17" t="s">
        <v>262</v>
      </c>
      <c r="M43" s="17" t="s">
        <v>265</v>
      </c>
      <c r="N43" s="17"/>
      <c r="O43" s="17"/>
      <c r="P43" s="32" t="str">
        <f t="shared" si="1"/>
        <v>INVALID</v>
      </c>
      <c r="Q43" s="32">
        <f t="shared" si="2"/>
        <v>0.75</v>
      </c>
      <c r="R43" s="32">
        <f t="shared" si="3"/>
        <v>0</v>
      </c>
      <c r="S43" s="32" t="str">
        <f t="shared" si="4"/>
        <v>INVALID</v>
      </c>
      <c r="T43" s="177"/>
      <c r="U43" s="162"/>
      <c r="V43" s="18" t="s">
        <v>287</v>
      </c>
      <c r="W43" s="19"/>
      <c r="X43" s="20">
        <f>AVERAGE(S40:S43)</f>
        <v>0</v>
      </c>
      <c r="Y43" s="20">
        <f t="shared" si="5"/>
        <v>1</v>
      </c>
      <c r="Z43" s="17"/>
      <c r="AA43" s="17"/>
      <c r="AB43" s="17"/>
      <c r="AC43" s="19" t="s">
        <v>288</v>
      </c>
      <c r="AD43" s="19"/>
      <c r="AE43" s="20" t="e">
        <f>AVERAGE(X40:X43)</f>
        <v>#DIV/0!</v>
      </c>
      <c r="AF43" s="20" t="e">
        <f>1-AE43</f>
        <v>#DIV/0!</v>
      </c>
      <c r="AG43" s="17"/>
    </row>
    <row r="44" spans="1:33" ht="30" customHeight="1" x14ac:dyDescent="0.3">
      <c r="A44" s="175"/>
      <c r="B44" s="170" t="s">
        <v>29</v>
      </c>
      <c r="C44" s="161" t="s">
        <v>15</v>
      </c>
      <c r="D44" s="33">
        <v>15.1</v>
      </c>
      <c r="E44" s="56" t="s">
        <v>93</v>
      </c>
      <c r="F44" s="161" t="s">
        <v>100</v>
      </c>
      <c r="G44" s="39" t="s">
        <v>143</v>
      </c>
      <c r="H44" s="34" t="s">
        <v>191</v>
      </c>
      <c r="I44" s="37" t="s">
        <v>295</v>
      </c>
      <c r="J44" s="37" t="s">
        <v>296</v>
      </c>
      <c r="K44" s="33"/>
      <c r="L44" s="33" t="s">
        <v>263</v>
      </c>
      <c r="M44" s="33" t="s">
        <v>267</v>
      </c>
      <c r="N44" s="33"/>
      <c r="O44" s="33"/>
      <c r="P44" s="38" t="str">
        <f t="shared" si="1"/>
        <v>INVALID</v>
      </c>
      <c r="Q44" s="38">
        <f t="shared" si="2"/>
        <v>1</v>
      </c>
      <c r="R44" s="38">
        <f t="shared" si="3"/>
        <v>0.5</v>
      </c>
      <c r="S44" s="38" t="str">
        <f t="shared" si="4"/>
        <v>INVALID</v>
      </c>
      <c r="T44" s="177" t="s">
        <v>29</v>
      </c>
      <c r="U44" s="162" t="s">
        <v>15</v>
      </c>
      <c r="V44" s="70" t="s">
        <v>284</v>
      </c>
      <c r="W44" s="24"/>
      <c r="X44" s="71" t="e">
        <f>AVERAGE(P44:P50)</f>
        <v>#DIV/0!</v>
      </c>
      <c r="Y44" s="71" t="e">
        <f t="shared" si="5"/>
        <v>#DIV/0!</v>
      </c>
    </row>
    <row r="45" spans="1:33" ht="100.8" x14ac:dyDescent="0.3">
      <c r="A45" s="175"/>
      <c r="B45" s="170"/>
      <c r="C45" s="162"/>
      <c r="D45" s="24">
        <v>15.2</v>
      </c>
      <c r="E45" s="41" t="s">
        <v>94</v>
      </c>
      <c r="F45" s="162"/>
      <c r="G45" s="26" t="s">
        <v>198</v>
      </c>
      <c r="H45" s="27" t="s">
        <v>192</v>
      </c>
      <c r="I45" s="9"/>
      <c r="J45" s="9"/>
      <c r="K45" s="24"/>
      <c r="L45" s="24" t="s">
        <v>261</v>
      </c>
      <c r="M45" s="24" t="s">
        <v>266</v>
      </c>
      <c r="N45" s="24"/>
      <c r="O45" s="24"/>
      <c r="P45" s="28" t="str">
        <f t="shared" si="1"/>
        <v>INVALID</v>
      </c>
      <c r="Q45" s="28">
        <f t="shared" si="2"/>
        <v>0.5</v>
      </c>
      <c r="R45" s="28">
        <f t="shared" si="3"/>
        <v>0.25</v>
      </c>
      <c r="S45" s="28" t="str">
        <f t="shared" si="4"/>
        <v>INVALID</v>
      </c>
      <c r="T45" s="177"/>
      <c r="U45" s="162"/>
      <c r="V45" s="70" t="s">
        <v>285</v>
      </c>
      <c r="W45" s="70"/>
      <c r="X45" s="71">
        <f>AVERAGE(Q44:Q50)</f>
        <v>0.42857142857142855</v>
      </c>
      <c r="Y45" s="71">
        <f t="shared" si="5"/>
        <v>0.5714285714285714</v>
      </c>
    </row>
    <row r="46" spans="1:33" ht="43.2" x14ac:dyDescent="0.3">
      <c r="A46" s="175"/>
      <c r="B46" s="170"/>
      <c r="C46" s="162"/>
      <c r="D46" s="24">
        <v>15.3</v>
      </c>
      <c r="E46" s="41" t="s">
        <v>95</v>
      </c>
      <c r="F46" s="162"/>
      <c r="G46" s="26" t="s">
        <v>198</v>
      </c>
      <c r="H46" s="27" t="s">
        <v>193</v>
      </c>
      <c r="I46" s="9"/>
      <c r="J46" s="9"/>
      <c r="K46" s="24"/>
      <c r="L46" s="24" t="s">
        <v>259</v>
      </c>
      <c r="M46" s="24" t="s">
        <v>265</v>
      </c>
      <c r="N46" s="24"/>
      <c r="O46" s="24"/>
      <c r="P46" s="28" t="str">
        <f t="shared" si="1"/>
        <v>INVALID</v>
      </c>
      <c r="Q46" s="28">
        <f t="shared" si="2"/>
        <v>0</v>
      </c>
      <c r="R46" s="28">
        <f t="shared" si="3"/>
        <v>0</v>
      </c>
      <c r="S46" s="28" t="str">
        <f t="shared" si="4"/>
        <v>INVALID</v>
      </c>
      <c r="T46" s="177"/>
      <c r="U46" s="162"/>
      <c r="V46" s="70" t="s">
        <v>286</v>
      </c>
      <c r="W46" s="70"/>
      <c r="X46" s="71">
        <f>AVERAGE(R44:R50)</f>
        <v>0.17857142857142858</v>
      </c>
      <c r="Y46" s="71">
        <f t="shared" si="5"/>
        <v>0.8214285714285714</v>
      </c>
    </row>
    <row r="47" spans="1:33" ht="28.8" x14ac:dyDescent="0.3">
      <c r="A47" s="175"/>
      <c r="B47" s="170"/>
      <c r="C47" s="162"/>
      <c r="D47" s="24">
        <v>15.6</v>
      </c>
      <c r="E47" s="41" t="s">
        <v>96</v>
      </c>
      <c r="F47" s="162"/>
      <c r="G47" s="26" t="s">
        <v>162</v>
      </c>
      <c r="H47" s="27" t="s">
        <v>154</v>
      </c>
      <c r="I47" s="9" t="s">
        <v>305</v>
      </c>
      <c r="J47" s="9"/>
      <c r="K47" s="24"/>
      <c r="L47" s="24" t="s">
        <v>261</v>
      </c>
      <c r="M47" s="24" t="s">
        <v>267</v>
      </c>
      <c r="N47" s="24"/>
      <c r="O47" s="24"/>
      <c r="P47" s="28" t="str">
        <f t="shared" si="1"/>
        <v>INVALID</v>
      </c>
      <c r="Q47" s="28">
        <f t="shared" si="2"/>
        <v>0.5</v>
      </c>
      <c r="R47" s="28">
        <f t="shared" si="3"/>
        <v>0.5</v>
      </c>
      <c r="S47" s="28" t="str">
        <f t="shared" si="4"/>
        <v>INVALID</v>
      </c>
      <c r="T47" s="177"/>
      <c r="U47" s="162"/>
      <c r="V47" s="70" t="s">
        <v>287</v>
      </c>
      <c r="W47" s="70"/>
      <c r="X47" s="71" t="e">
        <f>AVERAGE(S44:S50)</f>
        <v>#DIV/0!</v>
      </c>
      <c r="Y47" s="71" t="e">
        <f t="shared" si="5"/>
        <v>#DIV/0!</v>
      </c>
    </row>
    <row r="48" spans="1:33" ht="28.8" x14ac:dyDescent="0.3">
      <c r="A48" s="175"/>
      <c r="B48" s="170"/>
      <c r="C48" s="162"/>
      <c r="D48" s="24">
        <v>15.7</v>
      </c>
      <c r="E48" s="41" t="s">
        <v>97</v>
      </c>
      <c r="F48" s="162"/>
      <c r="G48" s="26" t="s">
        <v>197</v>
      </c>
      <c r="H48" s="27" t="s">
        <v>194</v>
      </c>
      <c r="I48" s="9"/>
      <c r="J48" s="9"/>
      <c r="K48" s="24"/>
      <c r="L48" s="24" t="s">
        <v>261</v>
      </c>
      <c r="M48" s="24" t="s">
        <v>265</v>
      </c>
      <c r="N48" s="24"/>
      <c r="O48" s="24"/>
      <c r="P48" s="28" t="str">
        <f t="shared" si="1"/>
        <v>INVALID</v>
      </c>
      <c r="Q48" s="28">
        <f t="shared" si="2"/>
        <v>0.5</v>
      </c>
      <c r="R48" s="28">
        <f t="shared" si="3"/>
        <v>0</v>
      </c>
      <c r="S48" s="28" t="str">
        <f t="shared" si="4"/>
        <v>INVALID</v>
      </c>
      <c r="T48" s="177"/>
      <c r="U48" s="162"/>
      <c r="V48" s="70" t="s">
        <v>288</v>
      </c>
      <c r="W48" s="70"/>
      <c r="X48" s="71" t="e">
        <f>AVERAGE(X44:X47)</f>
        <v>#DIV/0!</v>
      </c>
      <c r="Y48" s="71" t="e">
        <f t="shared" si="5"/>
        <v>#DIV/0!</v>
      </c>
    </row>
    <row r="49" spans="1:32" ht="43.2" x14ac:dyDescent="0.3">
      <c r="A49" s="175"/>
      <c r="B49" s="170"/>
      <c r="C49" s="162"/>
      <c r="D49" s="24">
        <v>15.8</v>
      </c>
      <c r="E49" s="41" t="s">
        <v>98</v>
      </c>
      <c r="F49" s="162"/>
      <c r="G49" s="26" t="s">
        <v>196</v>
      </c>
      <c r="H49" s="27" t="s">
        <v>194</v>
      </c>
      <c r="I49" s="9"/>
      <c r="J49" s="9"/>
      <c r="K49" s="24"/>
      <c r="L49" s="24" t="s">
        <v>261</v>
      </c>
      <c r="M49" s="24" t="s">
        <v>265</v>
      </c>
      <c r="N49" s="24"/>
      <c r="O49" s="24"/>
      <c r="P49" s="28" t="str">
        <f t="shared" si="1"/>
        <v>INVALID</v>
      </c>
      <c r="Q49" s="28">
        <f t="shared" si="2"/>
        <v>0.5</v>
      </c>
      <c r="R49" s="28">
        <f t="shared" si="3"/>
        <v>0</v>
      </c>
      <c r="S49" s="28" t="str">
        <f t="shared" si="4"/>
        <v>INVALID</v>
      </c>
      <c r="T49" s="177"/>
      <c r="U49" s="162"/>
      <c r="V49" s="24"/>
      <c r="W49" s="24"/>
      <c r="X49" s="24"/>
      <c r="Y49" s="24"/>
    </row>
    <row r="50" spans="1:32" ht="28.8" x14ac:dyDescent="0.3">
      <c r="A50" s="175"/>
      <c r="B50" s="170"/>
      <c r="C50" s="163"/>
      <c r="D50" s="17">
        <v>15.9</v>
      </c>
      <c r="E50" s="43" t="s">
        <v>99</v>
      </c>
      <c r="F50" s="163"/>
      <c r="G50" s="58" t="s">
        <v>162</v>
      </c>
      <c r="H50" s="30" t="s">
        <v>195</v>
      </c>
      <c r="I50" s="31" t="s">
        <v>339</v>
      </c>
      <c r="J50" s="31"/>
      <c r="K50" s="17"/>
      <c r="L50" s="17" t="s">
        <v>259</v>
      </c>
      <c r="M50" s="17" t="s">
        <v>265</v>
      </c>
      <c r="N50" s="17"/>
      <c r="O50" s="17"/>
      <c r="P50" s="32" t="str">
        <f t="shared" si="1"/>
        <v>INVALID</v>
      </c>
      <c r="Q50" s="32">
        <f t="shared" si="2"/>
        <v>0</v>
      </c>
      <c r="R50" s="32">
        <f t="shared" si="3"/>
        <v>0</v>
      </c>
      <c r="S50" s="32" t="str">
        <f t="shared" si="4"/>
        <v>INVALID</v>
      </c>
      <c r="T50" s="177"/>
      <c r="U50" s="163"/>
      <c r="V50" s="16"/>
      <c r="W50" s="17"/>
      <c r="X50" s="17"/>
      <c r="Y50" s="17"/>
    </row>
    <row r="51" spans="1:32" ht="28.8" x14ac:dyDescent="0.3">
      <c r="A51" s="175"/>
      <c r="B51" s="170" t="s">
        <v>30</v>
      </c>
      <c r="C51" s="161" t="s">
        <v>16</v>
      </c>
      <c r="D51" s="33">
        <v>16.2</v>
      </c>
      <c r="E51" s="44" t="s">
        <v>101</v>
      </c>
      <c r="F51" s="161" t="s">
        <v>107</v>
      </c>
      <c r="G51" s="39" t="s">
        <v>205</v>
      </c>
      <c r="H51" s="36" t="s">
        <v>199</v>
      </c>
      <c r="I51" s="37" t="s">
        <v>306</v>
      </c>
      <c r="J51" s="37"/>
      <c r="K51" s="33"/>
      <c r="L51" s="33" t="s">
        <v>261</v>
      </c>
      <c r="M51" s="33" t="s">
        <v>267</v>
      </c>
      <c r="N51" s="33"/>
      <c r="O51" s="33"/>
      <c r="P51" s="38" t="str">
        <f t="shared" si="1"/>
        <v>INVALID</v>
      </c>
      <c r="Q51" s="38">
        <f t="shared" si="2"/>
        <v>0.5</v>
      </c>
      <c r="R51" s="38">
        <f t="shared" si="3"/>
        <v>0.5</v>
      </c>
      <c r="S51" s="38" t="str">
        <f t="shared" si="4"/>
        <v>INVALID</v>
      </c>
      <c r="T51" s="177" t="s">
        <v>30</v>
      </c>
      <c r="U51" s="171" t="s">
        <v>16</v>
      </c>
    </row>
    <row r="52" spans="1:32" ht="28.95" customHeight="1" x14ac:dyDescent="0.3">
      <c r="A52" s="175"/>
      <c r="B52" s="170"/>
      <c r="C52" s="162"/>
      <c r="D52" s="24">
        <v>16.3</v>
      </c>
      <c r="E52" s="46" t="s">
        <v>102</v>
      </c>
      <c r="F52" s="162"/>
      <c r="G52" s="26" t="s">
        <v>205</v>
      </c>
      <c r="H52" s="27" t="s">
        <v>200</v>
      </c>
      <c r="I52" s="9"/>
      <c r="J52" s="9"/>
      <c r="K52" s="24"/>
      <c r="L52" s="24" t="s">
        <v>261</v>
      </c>
      <c r="M52" s="24" t="s">
        <v>265</v>
      </c>
      <c r="N52" s="24"/>
      <c r="O52" s="24"/>
      <c r="P52" s="28" t="str">
        <f t="shared" si="1"/>
        <v>INVALID</v>
      </c>
      <c r="Q52" s="28">
        <f t="shared" si="2"/>
        <v>0.5</v>
      </c>
      <c r="R52" s="28">
        <f t="shared" si="3"/>
        <v>0</v>
      </c>
      <c r="S52" s="28" t="str">
        <f t="shared" si="4"/>
        <v>INVALID</v>
      </c>
      <c r="T52" s="177"/>
      <c r="U52" s="162"/>
      <c r="V52" s="14" t="s">
        <v>284</v>
      </c>
      <c r="X52" s="15" t="e">
        <f>AVERAGE(P51:P56)</f>
        <v>#DIV/0!</v>
      </c>
      <c r="Y52" s="15" t="e">
        <f>1-X52</f>
        <v>#DIV/0!</v>
      </c>
    </row>
    <row r="53" spans="1:32" ht="28.8" x14ac:dyDescent="0.3">
      <c r="A53" s="175"/>
      <c r="B53" s="170"/>
      <c r="C53" s="162"/>
      <c r="D53" s="24">
        <v>16.5</v>
      </c>
      <c r="E53" s="59" t="s">
        <v>103</v>
      </c>
      <c r="F53" s="162"/>
      <c r="G53" s="26" t="s">
        <v>206</v>
      </c>
      <c r="H53" s="27" t="s">
        <v>201</v>
      </c>
      <c r="I53" s="9"/>
      <c r="J53" s="9"/>
      <c r="K53" s="24"/>
      <c r="L53" s="24" t="s">
        <v>262</v>
      </c>
      <c r="M53" s="24" t="s">
        <v>267</v>
      </c>
      <c r="N53" s="24"/>
      <c r="O53" s="24"/>
      <c r="P53" s="28" t="str">
        <f t="shared" si="1"/>
        <v>INVALID</v>
      </c>
      <c r="Q53" s="28">
        <f t="shared" si="2"/>
        <v>0.75</v>
      </c>
      <c r="R53" s="28">
        <f t="shared" si="3"/>
        <v>0.5</v>
      </c>
      <c r="S53" s="28" t="str">
        <f t="shared" si="4"/>
        <v>INVALID</v>
      </c>
      <c r="T53" s="177"/>
      <c r="U53" s="162"/>
      <c r="V53" s="14" t="s">
        <v>285</v>
      </c>
      <c r="W53" s="14"/>
      <c r="X53" s="15">
        <f>AVERAGE(Q51:Q56)</f>
        <v>0.70833333333333337</v>
      </c>
      <c r="Y53" s="15">
        <f>1-X53</f>
        <v>0.29166666666666663</v>
      </c>
    </row>
    <row r="54" spans="1:32" ht="60" customHeight="1" x14ac:dyDescent="0.3">
      <c r="A54" s="175"/>
      <c r="B54" s="170"/>
      <c r="C54" s="162"/>
      <c r="D54" s="24">
        <v>16.7</v>
      </c>
      <c r="E54" s="59" t="s">
        <v>104</v>
      </c>
      <c r="F54" s="162"/>
      <c r="G54" s="26" t="s">
        <v>207</v>
      </c>
      <c r="H54" s="27" t="s">
        <v>202</v>
      </c>
      <c r="I54" s="9"/>
      <c r="J54" s="9"/>
      <c r="K54" s="24"/>
      <c r="L54" s="24" t="s">
        <v>263</v>
      </c>
      <c r="M54" s="24" t="s">
        <v>269</v>
      </c>
      <c r="N54" s="24"/>
      <c r="O54" s="24"/>
      <c r="P54" s="28" t="str">
        <f t="shared" si="1"/>
        <v>INVALID</v>
      </c>
      <c r="Q54" s="28">
        <f t="shared" si="2"/>
        <v>1</v>
      </c>
      <c r="R54" s="28">
        <f t="shared" si="3"/>
        <v>1</v>
      </c>
      <c r="S54" s="28" t="str">
        <f t="shared" si="4"/>
        <v>INVALID</v>
      </c>
      <c r="T54" s="177"/>
      <c r="U54" s="162"/>
      <c r="V54" s="14" t="s">
        <v>286</v>
      </c>
      <c r="W54" s="14"/>
      <c r="X54" s="15">
        <f>AVERAGE(R51:R56)</f>
        <v>0.45833333333333331</v>
      </c>
      <c r="Y54" s="15">
        <f>1-X54</f>
        <v>0.54166666666666674</v>
      </c>
    </row>
    <row r="55" spans="1:32" ht="35.25" customHeight="1" x14ac:dyDescent="0.3">
      <c r="A55" s="175"/>
      <c r="B55" s="170"/>
      <c r="C55" s="162"/>
      <c r="D55" s="24">
        <v>16.11</v>
      </c>
      <c r="E55" s="59" t="s">
        <v>105</v>
      </c>
      <c r="F55" s="162"/>
      <c r="G55" s="26" t="s">
        <v>208</v>
      </c>
      <c r="H55" s="27" t="s">
        <v>203</v>
      </c>
      <c r="I55" s="9" t="s">
        <v>301</v>
      </c>
      <c r="J55" s="9" t="s">
        <v>292</v>
      </c>
      <c r="K55" s="24"/>
      <c r="L55" s="24" t="s">
        <v>262</v>
      </c>
      <c r="M55" s="24" t="s">
        <v>265</v>
      </c>
      <c r="N55" s="24" t="s">
        <v>271</v>
      </c>
      <c r="O55" s="24"/>
      <c r="P55" s="28" t="str">
        <f t="shared" si="1"/>
        <v>INVALID</v>
      </c>
      <c r="Q55" s="28">
        <f t="shared" si="2"/>
        <v>0.75</v>
      </c>
      <c r="R55" s="28">
        <f t="shared" si="3"/>
        <v>0</v>
      </c>
      <c r="S55" s="28">
        <f t="shared" si="4"/>
        <v>0</v>
      </c>
      <c r="T55" s="177"/>
      <c r="U55" s="162"/>
      <c r="V55" s="14" t="s">
        <v>287</v>
      </c>
      <c r="W55" s="14"/>
      <c r="X55" s="15">
        <f>AVERAGE(S51:S56)</f>
        <v>0</v>
      </c>
      <c r="Y55" s="15">
        <f>1-X55</f>
        <v>1</v>
      </c>
    </row>
    <row r="56" spans="1:32" ht="38.25" customHeight="1" x14ac:dyDescent="0.3">
      <c r="A56" s="175"/>
      <c r="B56" s="170"/>
      <c r="C56" s="163"/>
      <c r="D56" s="17">
        <v>16.12</v>
      </c>
      <c r="E56" s="57" t="s">
        <v>106</v>
      </c>
      <c r="F56" s="163"/>
      <c r="G56" s="58" t="s">
        <v>171</v>
      </c>
      <c r="H56" s="30" t="s">
        <v>204</v>
      </c>
      <c r="I56" s="31" t="s">
        <v>291</v>
      </c>
      <c r="J56" s="31" t="s">
        <v>292</v>
      </c>
      <c r="K56" s="17"/>
      <c r="L56" s="17" t="s">
        <v>262</v>
      </c>
      <c r="M56" s="17" t="s">
        <v>268</v>
      </c>
      <c r="N56" s="17" t="s">
        <v>271</v>
      </c>
      <c r="O56" s="17"/>
      <c r="P56" s="32" t="str">
        <f t="shared" si="1"/>
        <v>INVALID</v>
      </c>
      <c r="Q56" s="32">
        <f t="shared" si="2"/>
        <v>0.75</v>
      </c>
      <c r="R56" s="32">
        <f t="shared" si="3"/>
        <v>0.75</v>
      </c>
      <c r="S56" s="32">
        <f t="shared" si="4"/>
        <v>0</v>
      </c>
      <c r="T56" s="177"/>
      <c r="U56" s="162"/>
      <c r="V56" s="18" t="s">
        <v>288</v>
      </c>
      <c r="W56" s="19"/>
      <c r="X56" s="20" t="e">
        <f>AVERAGE(X52:X55)</f>
        <v>#DIV/0!</v>
      </c>
      <c r="Y56" s="20" t="e">
        <f>1-X56</f>
        <v>#DIV/0!</v>
      </c>
    </row>
    <row r="57" spans="1:32" ht="111.75" customHeight="1" x14ac:dyDescent="0.3">
      <c r="A57" s="176" t="s">
        <v>18</v>
      </c>
      <c r="B57" s="81" t="s">
        <v>31</v>
      </c>
      <c r="C57" s="60" t="s">
        <v>17</v>
      </c>
      <c r="D57" s="22"/>
      <c r="E57" s="61" t="s">
        <v>108</v>
      </c>
      <c r="F57" s="51"/>
      <c r="G57" s="52"/>
      <c r="H57" s="53"/>
      <c r="I57" s="54"/>
      <c r="J57" s="54"/>
      <c r="K57" s="22"/>
      <c r="L57" s="22" t="s">
        <v>263</v>
      </c>
      <c r="M57" s="22" t="s">
        <v>269</v>
      </c>
      <c r="N57" s="22"/>
      <c r="O57" s="22"/>
      <c r="P57" s="55" t="str">
        <f t="shared" si="1"/>
        <v>INVALID</v>
      </c>
      <c r="Q57" s="55">
        <f t="shared" si="2"/>
        <v>1</v>
      </c>
      <c r="R57" s="55">
        <f t="shared" si="3"/>
        <v>1</v>
      </c>
      <c r="S57" s="55" t="str">
        <f t="shared" si="4"/>
        <v>INVALID</v>
      </c>
      <c r="T57" s="81" t="s">
        <v>31</v>
      </c>
      <c r="U57" s="80" t="s">
        <v>17</v>
      </c>
      <c r="V57" s="77" t="s">
        <v>285</v>
      </c>
      <c r="W57" s="78"/>
      <c r="X57" s="79">
        <f>AVERAGE(Q57:Q57)</f>
        <v>1</v>
      </c>
      <c r="Y57" s="79">
        <f t="shared" ref="Y57:Y77" si="6">1-X57</f>
        <v>0</v>
      </c>
      <c r="Z57" s="24"/>
      <c r="AA57" s="24"/>
      <c r="AB57" s="24"/>
      <c r="AC57" s="24"/>
      <c r="AD57" s="24"/>
      <c r="AE57" s="24"/>
      <c r="AF57" s="24"/>
    </row>
    <row r="58" spans="1:32" ht="49.5" customHeight="1" x14ac:dyDescent="0.3">
      <c r="A58" s="176"/>
      <c r="B58" s="170" t="s">
        <v>32</v>
      </c>
      <c r="C58" s="161" t="s">
        <v>33</v>
      </c>
      <c r="D58" s="33">
        <v>4.5</v>
      </c>
      <c r="E58" s="56" t="s">
        <v>109</v>
      </c>
      <c r="F58" s="161" t="s">
        <v>72</v>
      </c>
      <c r="G58" s="35" t="s">
        <v>209</v>
      </c>
      <c r="H58" s="36" t="s">
        <v>210</v>
      </c>
      <c r="I58" s="37" t="s">
        <v>340</v>
      </c>
      <c r="J58" s="37"/>
      <c r="K58" s="33"/>
      <c r="L58" s="33" t="s">
        <v>263</v>
      </c>
      <c r="M58" s="33" t="s">
        <v>268</v>
      </c>
      <c r="N58" s="33"/>
      <c r="O58" s="33"/>
      <c r="P58" s="38" t="str">
        <f t="shared" si="1"/>
        <v>INVALID</v>
      </c>
      <c r="Q58" s="38">
        <f t="shared" si="2"/>
        <v>1</v>
      </c>
      <c r="R58" s="38">
        <f t="shared" si="3"/>
        <v>0.75</v>
      </c>
      <c r="S58" s="38" t="str">
        <f t="shared" si="4"/>
        <v>INVALID</v>
      </c>
      <c r="T58" s="177" t="s">
        <v>32</v>
      </c>
      <c r="U58" s="162" t="s">
        <v>33</v>
      </c>
      <c r="V58" s="14" t="s">
        <v>284</v>
      </c>
      <c r="X58" s="15" t="e">
        <f>AVERAGE(P58:P60)</f>
        <v>#DIV/0!</v>
      </c>
      <c r="Y58" s="15" t="e">
        <f t="shared" si="6"/>
        <v>#DIV/0!</v>
      </c>
      <c r="Z58" s="24"/>
      <c r="AA58" s="24"/>
      <c r="AB58" s="24"/>
      <c r="AC58" s="24"/>
      <c r="AD58" s="24"/>
      <c r="AE58" s="24"/>
      <c r="AF58" s="24"/>
    </row>
    <row r="59" spans="1:32" ht="48" customHeight="1" x14ac:dyDescent="0.3">
      <c r="A59" s="176"/>
      <c r="B59" s="170"/>
      <c r="C59" s="162"/>
      <c r="D59" s="24">
        <v>4.8</v>
      </c>
      <c r="E59" s="41" t="s">
        <v>110</v>
      </c>
      <c r="F59" s="162"/>
      <c r="G59" s="26" t="s">
        <v>213</v>
      </c>
      <c r="H59" s="27" t="s">
        <v>211</v>
      </c>
      <c r="I59" s="9" t="s">
        <v>311</v>
      </c>
      <c r="J59" s="9" t="s">
        <v>292</v>
      </c>
      <c r="K59" s="24"/>
      <c r="L59" s="24" t="s">
        <v>261</v>
      </c>
      <c r="M59" s="24" t="s">
        <v>267</v>
      </c>
      <c r="N59" s="24" t="s">
        <v>271</v>
      </c>
      <c r="O59" s="24"/>
      <c r="P59" s="28" t="str">
        <f t="shared" si="1"/>
        <v>INVALID</v>
      </c>
      <c r="Q59" s="28">
        <f t="shared" si="2"/>
        <v>0.5</v>
      </c>
      <c r="R59" s="28">
        <f t="shared" si="3"/>
        <v>0.5</v>
      </c>
      <c r="S59" s="28">
        <f t="shared" si="4"/>
        <v>0</v>
      </c>
      <c r="T59" s="177"/>
      <c r="U59" s="162"/>
      <c r="V59" s="14" t="s">
        <v>285</v>
      </c>
      <c r="W59" s="14"/>
      <c r="X59" s="15">
        <f>AVERAGE(Q58:Q60)</f>
        <v>0.66666666666666663</v>
      </c>
      <c r="Y59" s="15">
        <f t="shared" si="6"/>
        <v>0.33333333333333337</v>
      </c>
      <c r="AC59" s="14" t="s">
        <v>287</v>
      </c>
      <c r="AD59" s="14"/>
      <c r="AE59" s="15">
        <f>AVERAGE(S58:S60)</f>
        <v>0</v>
      </c>
      <c r="AF59" s="15">
        <f>1-AE59</f>
        <v>1</v>
      </c>
    </row>
    <row r="60" spans="1:32" ht="50.25" customHeight="1" x14ac:dyDescent="0.3">
      <c r="A60" s="176"/>
      <c r="B60" s="170"/>
      <c r="C60" s="163"/>
      <c r="D60" s="17">
        <v>4.9000000000000004</v>
      </c>
      <c r="E60" s="43" t="s">
        <v>111</v>
      </c>
      <c r="F60" s="163"/>
      <c r="G60" s="58" t="s">
        <v>214</v>
      </c>
      <c r="H60" s="62" t="s">
        <v>212</v>
      </c>
      <c r="I60" s="31" t="s">
        <v>311</v>
      </c>
      <c r="J60" s="31" t="s">
        <v>292</v>
      </c>
      <c r="K60" s="17"/>
      <c r="L60" s="17" t="s">
        <v>261</v>
      </c>
      <c r="M60" s="17" t="s">
        <v>265</v>
      </c>
      <c r="N60" s="17" t="s">
        <v>271</v>
      </c>
      <c r="O60" s="17"/>
      <c r="P60" s="32" t="str">
        <f t="shared" si="1"/>
        <v>INVALID</v>
      </c>
      <c r="Q60" s="32">
        <f t="shared" si="2"/>
        <v>0.5</v>
      </c>
      <c r="R60" s="32">
        <f t="shared" si="3"/>
        <v>0</v>
      </c>
      <c r="S60" s="32">
        <f t="shared" si="4"/>
        <v>0</v>
      </c>
      <c r="T60" s="177"/>
      <c r="U60" s="162"/>
      <c r="V60" s="18" t="s">
        <v>286</v>
      </c>
      <c r="W60" s="19"/>
      <c r="X60" s="20">
        <f>AVERAGE(R58:R60)</f>
        <v>0.41666666666666669</v>
      </c>
      <c r="Y60" s="20">
        <f t="shared" si="6"/>
        <v>0.58333333333333326</v>
      </c>
      <c r="Z60" s="17"/>
      <c r="AA60" s="17"/>
      <c r="AB60" s="17"/>
      <c r="AC60" s="18" t="s">
        <v>288</v>
      </c>
      <c r="AD60" s="19"/>
      <c r="AE60" s="20">
        <f>AVERAGE(X58:X60 + AE59)</f>
        <v>0.41666666666666669</v>
      </c>
      <c r="AF60" s="20">
        <f>1-AE60</f>
        <v>0.58333333333333326</v>
      </c>
    </row>
    <row r="61" spans="1:32" ht="72.75" customHeight="1" x14ac:dyDescent="0.3">
      <c r="A61" s="176"/>
      <c r="B61" s="170" t="s">
        <v>34</v>
      </c>
      <c r="C61" s="161" t="s">
        <v>35</v>
      </c>
      <c r="D61" s="33">
        <v>7.1</v>
      </c>
      <c r="E61" s="63" t="s">
        <v>112</v>
      </c>
      <c r="F61" s="161" t="s">
        <v>114</v>
      </c>
      <c r="G61" s="39" t="s">
        <v>217</v>
      </c>
      <c r="H61" s="36" t="s">
        <v>215</v>
      </c>
      <c r="I61" s="37" t="s">
        <v>341</v>
      </c>
      <c r="J61" s="37"/>
      <c r="K61" s="33"/>
      <c r="L61" s="33" t="s">
        <v>262</v>
      </c>
      <c r="M61" s="33" t="s">
        <v>268</v>
      </c>
      <c r="N61" s="33"/>
      <c r="O61" s="33"/>
      <c r="P61" s="38" t="str">
        <f t="shared" si="1"/>
        <v>INVALID</v>
      </c>
      <c r="Q61" s="38">
        <f t="shared" si="2"/>
        <v>0.75</v>
      </c>
      <c r="R61" s="38">
        <f t="shared" si="3"/>
        <v>0.75</v>
      </c>
      <c r="S61" s="38" t="str">
        <f t="shared" si="4"/>
        <v>INVALID</v>
      </c>
      <c r="T61" s="177" t="s">
        <v>34</v>
      </c>
      <c r="U61" s="162" t="s">
        <v>35</v>
      </c>
      <c r="V61" s="70" t="s">
        <v>284</v>
      </c>
      <c r="W61" s="24"/>
      <c r="X61" s="71" t="e">
        <f>AVERAGE(P61:P62)</f>
        <v>#DIV/0!</v>
      </c>
      <c r="Y61" s="71" t="e">
        <f t="shared" si="6"/>
        <v>#DIV/0!</v>
      </c>
      <c r="Z61" s="24"/>
      <c r="AA61" s="24"/>
      <c r="AB61" s="24"/>
      <c r="AC61" s="24"/>
      <c r="AD61" s="24"/>
      <c r="AE61" s="24"/>
      <c r="AF61" s="24"/>
    </row>
    <row r="62" spans="1:32" ht="74.25" customHeight="1" x14ac:dyDescent="0.3">
      <c r="A62" s="176"/>
      <c r="B62" s="170"/>
      <c r="C62" s="163"/>
      <c r="D62" s="17">
        <v>7.9</v>
      </c>
      <c r="E62" s="57" t="s">
        <v>113</v>
      </c>
      <c r="F62" s="163"/>
      <c r="G62" s="58" t="s">
        <v>218</v>
      </c>
      <c r="H62" s="30" t="s">
        <v>216</v>
      </c>
      <c r="I62" s="31" t="s">
        <v>307</v>
      </c>
      <c r="J62" s="31" t="s">
        <v>290</v>
      </c>
      <c r="K62" s="17"/>
      <c r="L62" s="17" t="s">
        <v>263</v>
      </c>
      <c r="M62" s="17" t="s">
        <v>269</v>
      </c>
      <c r="N62" s="17"/>
      <c r="O62" s="17"/>
      <c r="P62" s="32" t="str">
        <f t="shared" si="1"/>
        <v>INVALID</v>
      </c>
      <c r="Q62" s="32">
        <f t="shared" si="2"/>
        <v>1</v>
      </c>
      <c r="R62" s="32">
        <f t="shared" si="3"/>
        <v>1</v>
      </c>
      <c r="S62" s="32" t="str">
        <f t="shared" si="4"/>
        <v>INVALID</v>
      </c>
      <c r="T62" s="177"/>
      <c r="U62" s="162"/>
      <c r="V62" s="19" t="s">
        <v>285</v>
      </c>
      <c r="W62" s="19"/>
      <c r="X62" s="20">
        <f>AVERAGE(Q61:Q62)</f>
        <v>0.875</v>
      </c>
      <c r="Y62" s="20">
        <f t="shared" si="6"/>
        <v>0.125</v>
      </c>
      <c r="Z62" s="17"/>
      <c r="AA62" s="17"/>
      <c r="AB62" s="17"/>
      <c r="AC62" s="17"/>
      <c r="AD62" s="17"/>
      <c r="AE62" s="17"/>
      <c r="AF62" s="17"/>
    </row>
    <row r="63" spans="1:32" ht="28.8" x14ac:dyDescent="0.3">
      <c r="A63" s="176"/>
      <c r="B63" s="170" t="s">
        <v>36</v>
      </c>
      <c r="C63" s="161" t="s">
        <v>37</v>
      </c>
      <c r="D63" s="33">
        <v>10.3</v>
      </c>
      <c r="E63" s="63" t="s">
        <v>115</v>
      </c>
      <c r="F63" s="161" t="s">
        <v>52</v>
      </c>
      <c r="G63" s="35" t="s">
        <v>222</v>
      </c>
      <c r="H63" s="36" t="s">
        <v>219</v>
      </c>
      <c r="I63" s="37" t="s">
        <v>342</v>
      </c>
      <c r="J63" s="37"/>
      <c r="K63" s="33"/>
      <c r="L63" s="33" t="s">
        <v>262</v>
      </c>
      <c r="M63" s="45" t="s">
        <v>280</v>
      </c>
      <c r="N63" s="33"/>
      <c r="O63" s="33"/>
      <c r="P63" s="38" t="str">
        <f t="shared" si="1"/>
        <v>INVALID</v>
      </c>
      <c r="Q63" s="38">
        <f t="shared" si="2"/>
        <v>0.75</v>
      </c>
      <c r="R63" s="38" t="str">
        <f t="shared" si="3"/>
        <v>INVALID</v>
      </c>
      <c r="S63" s="38" t="str">
        <f t="shared" si="4"/>
        <v>INVALID</v>
      </c>
      <c r="T63" s="177" t="s">
        <v>36</v>
      </c>
      <c r="U63" s="162" t="s">
        <v>37</v>
      </c>
      <c r="V63" s="14" t="s">
        <v>284</v>
      </c>
      <c r="X63" s="15" t="e">
        <f>AVERAGE(P63:P65)</f>
        <v>#DIV/0!</v>
      </c>
      <c r="Y63" s="15" t="e">
        <f t="shared" si="6"/>
        <v>#DIV/0!</v>
      </c>
    </row>
    <row r="64" spans="1:32" ht="43.2" x14ac:dyDescent="0.3">
      <c r="A64" s="176"/>
      <c r="B64" s="170"/>
      <c r="C64" s="162"/>
      <c r="D64" s="24">
        <v>10.4</v>
      </c>
      <c r="E64" s="59" t="s">
        <v>116</v>
      </c>
      <c r="F64" s="162"/>
      <c r="G64" s="26" t="s">
        <v>222</v>
      </c>
      <c r="H64" s="27" t="s">
        <v>220</v>
      </c>
      <c r="I64" s="9"/>
      <c r="J64" s="9"/>
      <c r="K64" s="24"/>
      <c r="L64" s="24" t="s">
        <v>263</v>
      </c>
      <c r="M64" s="24" t="s">
        <v>269</v>
      </c>
      <c r="N64" s="24"/>
      <c r="O64" s="24"/>
      <c r="P64" s="28" t="str">
        <f t="shared" si="1"/>
        <v>INVALID</v>
      </c>
      <c r="Q64" s="28">
        <f t="shared" si="2"/>
        <v>1</v>
      </c>
      <c r="R64" s="28">
        <f t="shared" si="3"/>
        <v>1</v>
      </c>
      <c r="S64" s="28" t="str">
        <f t="shared" si="4"/>
        <v>INVALID</v>
      </c>
      <c r="T64" s="177"/>
      <c r="U64" s="162"/>
      <c r="V64" s="14" t="s">
        <v>285</v>
      </c>
      <c r="W64" s="14"/>
      <c r="X64" s="15">
        <f>AVERAGE(Q63:Q65)</f>
        <v>0.91666666666666663</v>
      </c>
      <c r="Y64" s="15">
        <f t="shared" si="6"/>
        <v>8.333333333333337E-2</v>
      </c>
    </row>
    <row r="65" spans="1:25" ht="43.2" x14ac:dyDescent="0.3">
      <c r="A65" s="176"/>
      <c r="B65" s="170"/>
      <c r="C65" s="163"/>
      <c r="D65" s="17">
        <v>10.5</v>
      </c>
      <c r="E65" s="57" t="s">
        <v>117</v>
      </c>
      <c r="F65" s="163"/>
      <c r="G65" s="58" t="s">
        <v>223</v>
      </c>
      <c r="H65" s="30" t="s">
        <v>221</v>
      </c>
      <c r="I65" s="31"/>
      <c r="J65" s="31"/>
      <c r="K65" s="17"/>
      <c r="L65" s="17" t="s">
        <v>263</v>
      </c>
      <c r="M65" s="17" t="s">
        <v>269</v>
      </c>
      <c r="N65" s="17"/>
      <c r="O65" s="17"/>
      <c r="P65" s="32" t="str">
        <f t="shared" si="1"/>
        <v>INVALID</v>
      </c>
      <c r="Q65" s="32">
        <f t="shared" si="2"/>
        <v>1</v>
      </c>
      <c r="R65" s="32">
        <f t="shared" si="3"/>
        <v>1</v>
      </c>
      <c r="S65" s="32" t="str">
        <f t="shared" si="4"/>
        <v>INVALID</v>
      </c>
      <c r="T65" s="177"/>
      <c r="U65" s="162"/>
      <c r="V65" s="18" t="s">
        <v>286</v>
      </c>
      <c r="W65" s="19"/>
      <c r="X65" s="20">
        <f>AVERAGE(R63:R65)</f>
        <v>1</v>
      </c>
      <c r="Y65" s="20">
        <f t="shared" si="6"/>
        <v>0</v>
      </c>
    </row>
    <row r="66" spans="1:25" ht="100.8" x14ac:dyDescent="0.3">
      <c r="A66" s="176"/>
      <c r="B66" s="170" t="s">
        <v>38</v>
      </c>
      <c r="C66" s="161" t="s">
        <v>39</v>
      </c>
      <c r="D66" s="33">
        <v>11.1</v>
      </c>
      <c r="E66" s="63" t="s">
        <v>118</v>
      </c>
      <c r="F66" s="161" t="s">
        <v>72</v>
      </c>
      <c r="G66" s="39" t="s">
        <v>228</v>
      </c>
      <c r="H66" s="36" t="s">
        <v>224</v>
      </c>
      <c r="I66" s="37"/>
      <c r="J66" s="37"/>
      <c r="K66" s="33"/>
      <c r="L66" s="33" t="s">
        <v>260</v>
      </c>
      <c r="M66" s="45" t="s">
        <v>280</v>
      </c>
      <c r="N66" s="33"/>
      <c r="O66" s="33"/>
      <c r="P66" s="38" t="str">
        <f t="shared" si="1"/>
        <v>INVALID</v>
      </c>
      <c r="Q66" s="38">
        <f t="shared" si="2"/>
        <v>0.25</v>
      </c>
      <c r="R66" s="38" t="str">
        <f t="shared" si="3"/>
        <v>INVALID</v>
      </c>
      <c r="S66" s="38" t="str">
        <f t="shared" si="4"/>
        <v>INVALID</v>
      </c>
      <c r="T66" s="177" t="s">
        <v>38</v>
      </c>
      <c r="U66" s="162" t="s">
        <v>39</v>
      </c>
      <c r="V66" s="14" t="s">
        <v>284</v>
      </c>
      <c r="X66" s="15" t="e">
        <f>AVERAGE(P66:P70)</f>
        <v>#DIV/0!</v>
      </c>
      <c r="Y66" s="15" t="e">
        <f t="shared" si="6"/>
        <v>#DIV/0!</v>
      </c>
    </row>
    <row r="67" spans="1:25" ht="44.25" customHeight="1" x14ac:dyDescent="0.3">
      <c r="A67" s="176"/>
      <c r="B67" s="170"/>
      <c r="C67" s="162"/>
      <c r="D67" s="24">
        <v>11.2</v>
      </c>
      <c r="E67" s="46" t="s">
        <v>119</v>
      </c>
      <c r="F67" s="162"/>
      <c r="G67" s="26" t="s">
        <v>190</v>
      </c>
      <c r="H67" s="27" t="s">
        <v>225</v>
      </c>
      <c r="I67" s="9"/>
      <c r="J67" s="9"/>
      <c r="K67" s="24"/>
      <c r="L67" s="24" t="s">
        <v>260</v>
      </c>
      <c r="M67" s="47" t="s">
        <v>280</v>
      </c>
      <c r="N67" s="24"/>
      <c r="O67" s="24"/>
      <c r="P67" s="28" t="str">
        <f t="shared" si="1"/>
        <v>INVALID</v>
      </c>
      <c r="Q67" s="28">
        <f t="shared" si="2"/>
        <v>0.25</v>
      </c>
      <c r="R67" s="28" t="str">
        <f t="shared" si="3"/>
        <v>INVALID</v>
      </c>
      <c r="S67" s="28" t="str">
        <f t="shared" si="4"/>
        <v>INVALID</v>
      </c>
      <c r="T67" s="177"/>
      <c r="U67" s="162"/>
      <c r="V67" s="14" t="s">
        <v>285</v>
      </c>
      <c r="W67" s="14"/>
      <c r="X67" s="15">
        <f>AVERAGE(Q66:Q70)</f>
        <v>0.2</v>
      </c>
      <c r="Y67" s="15">
        <f t="shared" si="6"/>
        <v>0.8</v>
      </c>
    </row>
    <row r="68" spans="1:25" ht="36.75" customHeight="1" x14ac:dyDescent="0.3">
      <c r="A68" s="176"/>
      <c r="B68" s="170"/>
      <c r="C68" s="162"/>
      <c r="D68" s="24">
        <v>11.3</v>
      </c>
      <c r="E68" s="46" t="s">
        <v>120</v>
      </c>
      <c r="F68" s="162"/>
      <c r="G68" s="26" t="s">
        <v>229</v>
      </c>
      <c r="H68" s="27" t="s">
        <v>226</v>
      </c>
      <c r="I68" s="9"/>
      <c r="J68" s="9"/>
      <c r="K68" s="24"/>
      <c r="L68" s="24" t="s">
        <v>259</v>
      </c>
      <c r="M68" s="24" t="s">
        <v>265</v>
      </c>
      <c r="N68" s="24"/>
      <c r="O68" s="24"/>
      <c r="P68" s="28" t="str">
        <f t="shared" si="1"/>
        <v>INVALID</v>
      </c>
      <c r="Q68" s="28">
        <f t="shared" si="2"/>
        <v>0</v>
      </c>
      <c r="R68" s="28">
        <f t="shared" si="3"/>
        <v>0</v>
      </c>
      <c r="S68" s="28" t="str">
        <f t="shared" si="4"/>
        <v>INVALID</v>
      </c>
      <c r="T68" s="177"/>
      <c r="U68" s="162"/>
      <c r="V68" s="14" t="s">
        <v>286</v>
      </c>
      <c r="W68" s="14"/>
      <c r="X68" s="15">
        <f>AVERAGE(R66:R70)</f>
        <v>0</v>
      </c>
      <c r="Y68" s="15">
        <f t="shared" si="6"/>
        <v>1</v>
      </c>
    </row>
    <row r="69" spans="1:25" ht="27" customHeight="1" x14ac:dyDescent="0.3">
      <c r="A69" s="176"/>
      <c r="B69" s="170"/>
      <c r="C69" s="162"/>
      <c r="D69" s="24">
        <v>11.5</v>
      </c>
      <c r="E69" s="59" t="s">
        <v>121</v>
      </c>
      <c r="F69" s="162"/>
      <c r="G69" s="26" t="s">
        <v>230</v>
      </c>
      <c r="H69" s="27" t="s">
        <v>210</v>
      </c>
      <c r="I69" s="9"/>
      <c r="J69" s="9"/>
      <c r="K69" s="24"/>
      <c r="L69" s="24" t="s">
        <v>259</v>
      </c>
      <c r="M69" s="24" t="s">
        <v>265</v>
      </c>
      <c r="N69" s="24"/>
      <c r="O69" s="24"/>
      <c r="P69" s="28" t="str">
        <f t="shared" si="1"/>
        <v>INVALID</v>
      </c>
      <c r="Q69" s="28">
        <f t="shared" si="2"/>
        <v>0</v>
      </c>
      <c r="R69" s="28">
        <f t="shared" si="3"/>
        <v>0</v>
      </c>
      <c r="S69" s="28" t="str">
        <f t="shared" si="4"/>
        <v>INVALID</v>
      </c>
      <c r="T69" s="177"/>
      <c r="U69" s="162"/>
      <c r="V69" s="14" t="s">
        <v>287</v>
      </c>
      <c r="W69" s="14"/>
      <c r="X69" s="15" t="e">
        <f>AVERAGE(S66:S70)</f>
        <v>#DIV/0!</v>
      </c>
      <c r="Y69" s="15" t="e">
        <f t="shared" si="6"/>
        <v>#DIV/0!</v>
      </c>
    </row>
    <row r="70" spans="1:25" ht="43.2" x14ac:dyDescent="0.3">
      <c r="A70" s="176"/>
      <c r="B70" s="170"/>
      <c r="C70" s="163"/>
      <c r="D70" s="17">
        <v>11.7</v>
      </c>
      <c r="E70" s="57" t="s">
        <v>122</v>
      </c>
      <c r="F70" s="163"/>
      <c r="G70" s="58" t="s">
        <v>231</v>
      </c>
      <c r="H70" s="30" t="s">
        <v>227</v>
      </c>
      <c r="I70" s="31"/>
      <c r="J70" s="31"/>
      <c r="K70" s="17"/>
      <c r="L70" s="17" t="s">
        <v>261</v>
      </c>
      <c r="M70" s="64" t="s">
        <v>280</v>
      </c>
      <c r="N70" s="17"/>
      <c r="O70" s="17"/>
      <c r="P70" s="32" t="str">
        <f t="shared" si="1"/>
        <v>INVALID</v>
      </c>
      <c r="Q70" s="32">
        <f t="shared" si="2"/>
        <v>0.5</v>
      </c>
      <c r="R70" s="32" t="str">
        <f t="shared" si="3"/>
        <v>INVALID</v>
      </c>
      <c r="S70" s="32" t="str">
        <f t="shared" si="4"/>
        <v>INVALID</v>
      </c>
      <c r="T70" s="177"/>
      <c r="U70" s="162"/>
      <c r="V70" s="18" t="s">
        <v>288</v>
      </c>
      <c r="W70" s="19"/>
      <c r="X70" s="20" t="e">
        <f>AVERAGE(X66:X69)</f>
        <v>#DIV/0!</v>
      </c>
      <c r="Y70" s="20" t="e">
        <f t="shared" si="6"/>
        <v>#DIV/0!</v>
      </c>
    </row>
    <row r="71" spans="1:25" ht="68.25" customHeight="1" x14ac:dyDescent="0.3">
      <c r="A71" s="176"/>
      <c r="B71" s="170" t="s">
        <v>42</v>
      </c>
      <c r="C71" s="161" t="s">
        <v>40</v>
      </c>
      <c r="D71" s="33">
        <v>17.3</v>
      </c>
      <c r="E71" s="63" t="s">
        <v>108</v>
      </c>
      <c r="F71" s="161" t="s">
        <v>123</v>
      </c>
      <c r="G71" s="39" t="s">
        <v>232</v>
      </c>
      <c r="H71" s="63" t="s">
        <v>108</v>
      </c>
      <c r="I71" s="37"/>
      <c r="J71" s="37"/>
      <c r="K71" s="33"/>
      <c r="L71" s="33" t="s">
        <v>263</v>
      </c>
      <c r="M71" s="33" t="s">
        <v>269</v>
      </c>
      <c r="N71" s="33"/>
      <c r="O71" s="33"/>
      <c r="P71" s="38" t="str">
        <f t="shared" ref="P71:P82" si="7">IF(K71="No Policy",0,IF(K71="Informal Policy",0.25,IF(K71="Partial Written Policy",0.5,IF(K71="Written Policy",0.75,IF(K71="Approved Written Policy",1,"INVALID")))))</f>
        <v>INVALID</v>
      </c>
      <c r="Q71" s="38">
        <f t="shared" ref="Q71:Q82" si="8">IF(L71="Not Implemented",0,IF(L71="Parts of Policy Implemented",0.25,IF(L71="Implemented on Some Systems",0.5,IF(L71="Implemented on Most Systems",0.75,IF(L71="Implemented on All Systems",1,"INVALID")))))</f>
        <v>1</v>
      </c>
      <c r="R71" s="38">
        <f t="shared" ref="R71:R82" si="9">IF(M71="Not Automated",0,IF(M71="Parts of Policy Automated",0.25,IF(M71="Automated on Some Systems",0.5,IF(M71="Automated on Most Systems",0.75,IF(M71="Automated on All Systems",1,"INVALID")))))</f>
        <v>1</v>
      </c>
      <c r="S71" s="38" t="str">
        <f t="shared" ref="S71:S82" si="10">IF(N71="Not Reported",0,IF(N71="Parts of Policy Reported",0.25,IF(N71="Reported on Some Systems",0.5,IF(N71="Reported on Most Systems",0.75,IF(N71="Reported on All Systems",1,"INVALID")))))</f>
        <v>INVALID</v>
      </c>
      <c r="T71" s="177" t="s">
        <v>42</v>
      </c>
      <c r="U71" s="162" t="s">
        <v>40</v>
      </c>
      <c r="V71" s="70" t="s">
        <v>284</v>
      </c>
      <c r="W71" s="24"/>
      <c r="X71" s="71" t="e">
        <f>AVERAGE(P71:P72)</f>
        <v>#DIV/0!</v>
      </c>
      <c r="Y71" s="71" t="e">
        <f t="shared" si="6"/>
        <v>#DIV/0!</v>
      </c>
    </row>
    <row r="72" spans="1:25" ht="67.5" customHeight="1" x14ac:dyDescent="0.3">
      <c r="A72" s="176"/>
      <c r="B72" s="170"/>
      <c r="C72" s="163"/>
      <c r="D72" s="17">
        <v>17.399999999999999</v>
      </c>
      <c r="E72" s="57" t="s">
        <v>108</v>
      </c>
      <c r="F72" s="163"/>
      <c r="G72" s="58" t="s">
        <v>232</v>
      </c>
      <c r="H72" s="57" t="s">
        <v>108</v>
      </c>
      <c r="I72" s="31"/>
      <c r="J72" s="31"/>
      <c r="K72" s="17"/>
      <c r="L72" s="17" t="s">
        <v>263</v>
      </c>
      <c r="M72" s="17" t="s">
        <v>269</v>
      </c>
      <c r="N72" s="17"/>
      <c r="O72" s="17"/>
      <c r="P72" s="32" t="str">
        <f t="shared" si="7"/>
        <v>INVALID</v>
      </c>
      <c r="Q72" s="32">
        <f t="shared" si="8"/>
        <v>1</v>
      </c>
      <c r="R72" s="32">
        <f t="shared" si="9"/>
        <v>1</v>
      </c>
      <c r="S72" s="32" t="str">
        <f t="shared" si="10"/>
        <v>INVALID</v>
      </c>
      <c r="T72" s="177"/>
      <c r="U72" s="163"/>
      <c r="V72" s="19" t="s">
        <v>285</v>
      </c>
      <c r="W72" s="19"/>
      <c r="X72" s="20">
        <f>AVERAGE(Q71:Q72)</f>
        <v>1</v>
      </c>
      <c r="Y72" s="20">
        <f t="shared" si="6"/>
        <v>0</v>
      </c>
    </row>
    <row r="73" spans="1:25" ht="45" customHeight="1" x14ac:dyDescent="0.3">
      <c r="A73" s="176"/>
      <c r="B73" s="170" t="s">
        <v>43</v>
      </c>
      <c r="C73" s="161" t="s">
        <v>41</v>
      </c>
      <c r="D73" s="33">
        <v>18.100000000000001</v>
      </c>
      <c r="E73" s="56" t="s">
        <v>125</v>
      </c>
      <c r="F73" s="161" t="s">
        <v>124</v>
      </c>
      <c r="G73" s="39" t="s">
        <v>239</v>
      </c>
      <c r="H73" s="65" t="s">
        <v>233</v>
      </c>
      <c r="I73" s="37"/>
      <c r="J73" s="37"/>
      <c r="K73" s="33"/>
      <c r="L73" s="33" t="s">
        <v>260</v>
      </c>
      <c r="M73" s="45" t="s">
        <v>280</v>
      </c>
      <c r="N73" s="33"/>
      <c r="O73" s="33"/>
      <c r="P73" s="38" t="str">
        <f t="shared" si="7"/>
        <v>INVALID</v>
      </c>
      <c r="Q73" s="38">
        <f t="shared" si="8"/>
        <v>0.25</v>
      </c>
      <c r="R73" s="38" t="str">
        <f t="shared" si="9"/>
        <v>INVALID</v>
      </c>
      <c r="S73" s="38" t="str">
        <f t="shared" si="10"/>
        <v>INVALID</v>
      </c>
      <c r="T73" s="177" t="s">
        <v>43</v>
      </c>
      <c r="U73" s="171" t="s">
        <v>41</v>
      </c>
      <c r="V73" s="14" t="s">
        <v>284</v>
      </c>
      <c r="X73" s="15" t="e">
        <f>AVERAGE(P73:P78)</f>
        <v>#DIV/0!</v>
      </c>
      <c r="Y73" s="15" t="e">
        <f t="shared" si="6"/>
        <v>#DIV/0!</v>
      </c>
    </row>
    <row r="74" spans="1:25" ht="28.95" customHeight="1" x14ac:dyDescent="0.3">
      <c r="A74" s="176"/>
      <c r="B74" s="170"/>
      <c r="C74" s="162"/>
      <c r="D74" s="24">
        <v>18.3</v>
      </c>
      <c r="E74" s="41" t="s">
        <v>126</v>
      </c>
      <c r="F74" s="162"/>
      <c r="G74" s="26" t="s">
        <v>240</v>
      </c>
      <c r="H74" s="66" t="s">
        <v>234</v>
      </c>
      <c r="I74" s="9"/>
      <c r="J74" s="9"/>
      <c r="K74" s="24"/>
      <c r="L74" s="24" t="s">
        <v>260</v>
      </c>
      <c r="M74" s="47" t="s">
        <v>280</v>
      </c>
      <c r="N74" s="24"/>
      <c r="O74" s="24"/>
      <c r="P74" s="28" t="str">
        <f t="shared" si="7"/>
        <v>INVALID</v>
      </c>
      <c r="Q74" s="28">
        <f t="shared" si="8"/>
        <v>0.25</v>
      </c>
      <c r="R74" s="28" t="str">
        <f t="shared" si="9"/>
        <v>INVALID</v>
      </c>
      <c r="S74" s="28" t="str">
        <f t="shared" si="10"/>
        <v>INVALID</v>
      </c>
      <c r="T74" s="177"/>
      <c r="U74" s="162"/>
      <c r="V74" s="14" t="s">
        <v>285</v>
      </c>
      <c r="W74" s="14"/>
      <c r="X74" s="15">
        <f>AVERAGE(Q73:Q78)</f>
        <v>0.20833333333333334</v>
      </c>
      <c r="Y74" s="15">
        <f t="shared" si="6"/>
        <v>0.79166666666666663</v>
      </c>
    </row>
    <row r="75" spans="1:25" ht="28.8" x14ac:dyDescent="0.3">
      <c r="A75" s="176"/>
      <c r="B75" s="170"/>
      <c r="C75" s="162"/>
      <c r="D75" s="24">
        <v>18.7</v>
      </c>
      <c r="E75" s="41" t="s">
        <v>127</v>
      </c>
      <c r="F75" s="162"/>
      <c r="G75" s="26" t="s">
        <v>241</v>
      </c>
      <c r="H75" s="27" t="s">
        <v>235</v>
      </c>
      <c r="I75" s="9"/>
      <c r="J75" s="9"/>
      <c r="K75" s="24"/>
      <c r="L75" s="24" t="s">
        <v>260</v>
      </c>
      <c r="M75" s="24" t="s">
        <v>265</v>
      </c>
      <c r="N75" s="24"/>
      <c r="O75" s="24"/>
      <c r="P75" s="28" t="str">
        <f t="shared" si="7"/>
        <v>INVALID</v>
      </c>
      <c r="Q75" s="28">
        <f t="shared" si="8"/>
        <v>0.25</v>
      </c>
      <c r="R75" s="28">
        <f t="shared" si="9"/>
        <v>0</v>
      </c>
      <c r="S75" s="28" t="str">
        <f t="shared" si="10"/>
        <v>INVALID</v>
      </c>
      <c r="T75" s="177"/>
      <c r="U75" s="162"/>
      <c r="V75" s="14" t="s">
        <v>286</v>
      </c>
      <c r="W75" s="14"/>
      <c r="X75" s="15">
        <f>AVERAGE(R73:R78)</f>
        <v>0</v>
      </c>
      <c r="Y75" s="15">
        <f t="shared" si="6"/>
        <v>1</v>
      </c>
    </row>
    <row r="76" spans="1:25" ht="72" x14ac:dyDescent="0.3">
      <c r="A76" s="176"/>
      <c r="B76" s="170"/>
      <c r="C76" s="162"/>
      <c r="D76" s="24">
        <v>18.8</v>
      </c>
      <c r="E76" s="41" t="s">
        <v>128</v>
      </c>
      <c r="F76" s="162"/>
      <c r="G76" s="26" t="s">
        <v>242</v>
      </c>
      <c r="H76" s="27" t="s">
        <v>236</v>
      </c>
      <c r="I76" s="9"/>
      <c r="J76" s="9"/>
      <c r="K76" s="24"/>
      <c r="L76" s="24" t="s">
        <v>259</v>
      </c>
      <c r="M76" s="47" t="s">
        <v>280</v>
      </c>
      <c r="N76" s="24"/>
      <c r="O76" s="24"/>
      <c r="P76" s="28" t="str">
        <f t="shared" si="7"/>
        <v>INVALID</v>
      </c>
      <c r="Q76" s="28">
        <f t="shared" si="8"/>
        <v>0</v>
      </c>
      <c r="R76" s="28" t="str">
        <f t="shared" si="9"/>
        <v>INVALID</v>
      </c>
      <c r="S76" s="28" t="str">
        <f t="shared" si="10"/>
        <v>INVALID</v>
      </c>
      <c r="T76" s="177"/>
      <c r="U76" s="162"/>
      <c r="V76" s="14" t="s">
        <v>287</v>
      </c>
      <c r="W76" s="14"/>
      <c r="X76" s="15" t="e">
        <f>AVERAGE(S73:S78)</f>
        <v>#DIV/0!</v>
      </c>
      <c r="Y76" s="15" t="e">
        <f t="shared" si="6"/>
        <v>#DIV/0!</v>
      </c>
    </row>
    <row r="77" spans="1:25" ht="28.8" x14ac:dyDescent="0.3">
      <c r="A77" s="176"/>
      <c r="B77" s="170"/>
      <c r="C77" s="162"/>
      <c r="D77" s="24">
        <v>18.899999999999999</v>
      </c>
      <c r="E77" s="41" t="s">
        <v>129</v>
      </c>
      <c r="F77" s="162"/>
      <c r="G77" s="26" t="s">
        <v>243</v>
      </c>
      <c r="H77" s="27" t="s">
        <v>237</v>
      </c>
      <c r="I77" s="9"/>
      <c r="J77" s="9"/>
      <c r="K77" s="24"/>
      <c r="L77" s="24" t="s">
        <v>261</v>
      </c>
      <c r="M77" s="47" t="s">
        <v>280</v>
      </c>
      <c r="N77" s="24"/>
      <c r="O77" s="24"/>
      <c r="P77" s="28" t="str">
        <f t="shared" si="7"/>
        <v>INVALID</v>
      </c>
      <c r="Q77" s="28">
        <f t="shared" si="8"/>
        <v>0.5</v>
      </c>
      <c r="R77" s="28" t="str">
        <f t="shared" si="9"/>
        <v>INVALID</v>
      </c>
      <c r="S77" s="28" t="str">
        <f t="shared" si="10"/>
        <v>INVALID</v>
      </c>
      <c r="T77" s="177"/>
      <c r="U77" s="162"/>
      <c r="V77" s="14" t="s">
        <v>288</v>
      </c>
      <c r="W77" s="14"/>
      <c r="X77" s="15" t="e">
        <f>AVERAGE(X73:X76)</f>
        <v>#DIV/0!</v>
      </c>
      <c r="Y77" s="15" t="e">
        <f t="shared" si="6"/>
        <v>#DIV/0!</v>
      </c>
    </row>
    <row r="78" spans="1:25" ht="86.4" x14ac:dyDescent="0.3">
      <c r="A78" s="176"/>
      <c r="B78" s="170"/>
      <c r="C78" s="163"/>
      <c r="D78" s="17">
        <v>18.100000000000001</v>
      </c>
      <c r="E78" s="43" t="s">
        <v>130</v>
      </c>
      <c r="F78" s="163"/>
      <c r="G78" s="58" t="s">
        <v>244</v>
      </c>
      <c r="H78" s="30" t="s">
        <v>238</v>
      </c>
      <c r="I78" s="31"/>
      <c r="J78" s="31"/>
      <c r="K78" s="17"/>
      <c r="L78" s="17" t="s">
        <v>259</v>
      </c>
      <c r="M78" s="17" t="s">
        <v>265</v>
      </c>
      <c r="N78" s="17"/>
      <c r="O78" s="17"/>
      <c r="P78" s="32" t="str">
        <f t="shared" si="7"/>
        <v>INVALID</v>
      </c>
      <c r="Q78" s="32">
        <f t="shared" si="8"/>
        <v>0</v>
      </c>
      <c r="R78" s="32">
        <f t="shared" si="9"/>
        <v>0</v>
      </c>
      <c r="S78" s="32" t="str">
        <f t="shared" si="10"/>
        <v>INVALID</v>
      </c>
      <c r="T78" s="177"/>
      <c r="U78" s="162"/>
      <c r="V78" s="16"/>
      <c r="W78" s="17"/>
      <c r="X78" s="17"/>
      <c r="Y78" s="17"/>
    </row>
    <row r="79" spans="1:25" ht="37.5" customHeight="1" x14ac:dyDescent="0.3">
      <c r="A79" s="176"/>
      <c r="B79" s="170" t="s">
        <v>44</v>
      </c>
      <c r="C79" s="161" t="s">
        <v>45</v>
      </c>
      <c r="D79" s="33">
        <v>20.100000000000001</v>
      </c>
      <c r="E79" s="44" t="s">
        <v>131</v>
      </c>
      <c r="F79" s="161" t="s">
        <v>71</v>
      </c>
      <c r="G79" s="39" t="s">
        <v>248</v>
      </c>
      <c r="H79" s="36" t="s">
        <v>245</v>
      </c>
      <c r="I79" s="37"/>
      <c r="J79" s="37"/>
      <c r="K79" s="33"/>
      <c r="L79" s="33" t="s">
        <v>260</v>
      </c>
      <c r="M79" s="45" t="s">
        <v>280</v>
      </c>
      <c r="N79" s="33"/>
      <c r="O79" s="33"/>
      <c r="P79" s="38" t="str">
        <f t="shared" si="7"/>
        <v>INVALID</v>
      </c>
      <c r="Q79" s="38">
        <f t="shared" si="8"/>
        <v>0.25</v>
      </c>
      <c r="R79" s="38" t="str">
        <f t="shared" si="9"/>
        <v>INVALID</v>
      </c>
      <c r="S79" s="38" t="str">
        <f t="shared" si="10"/>
        <v>INVALID</v>
      </c>
      <c r="T79" s="177" t="s">
        <v>44</v>
      </c>
      <c r="U79" s="162" t="s">
        <v>45</v>
      </c>
      <c r="V79" s="14" t="s">
        <v>284</v>
      </c>
      <c r="X79" s="15" t="e">
        <f>AVERAGE(P79:P82)</f>
        <v>#DIV/0!</v>
      </c>
      <c r="Y79" s="15" t="e">
        <f>1-X79</f>
        <v>#DIV/0!</v>
      </c>
    </row>
    <row r="80" spans="1:25" ht="39" customHeight="1" x14ac:dyDescent="0.3">
      <c r="A80" s="176"/>
      <c r="B80" s="170"/>
      <c r="C80" s="162"/>
      <c r="D80" s="24">
        <v>20.2</v>
      </c>
      <c r="E80" s="46" t="s">
        <v>132</v>
      </c>
      <c r="F80" s="162"/>
      <c r="G80" s="26" t="s">
        <v>248</v>
      </c>
      <c r="H80" s="27" t="s">
        <v>245</v>
      </c>
      <c r="I80" s="9"/>
      <c r="J80" s="9"/>
      <c r="K80" s="24"/>
      <c r="L80" s="24" t="s">
        <v>260</v>
      </c>
      <c r="M80" s="47" t="s">
        <v>280</v>
      </c>
      <c r="N80" s="24"/>
      <c r="O80" s="24"/>
      <c r="P80" s="28" t="str">
        <f t="shared" si="7"/>
        <v>INVALID</v>
      </c>
      <c r="Q80" s="28">
        <f t="shared" si="8"/>
        <v>0.25</v>
      </c>
      <c r="R80" s="28" t="str">
        <f t="shared" si="9"/>
        <v>INVALID</v>
      </c>
      <c r="S80" s="28" t="str">
        <f t="shared" si="10"/>
        <v>INVALID</v>
      </c>
      <c r="T80" s="177"/>
      <c r="U80" s="162"/>
      <c r="V80" s="14" t="s">
        <v>285</v>
      </c>
      <c r="W80" s="14"/>
      <c r="X80" s="15">
        <f>AVERAGE(Q79:Q82)</f>
        <v>0.25</v>
      </c>
      <c r="Y80" s="15">
        <f>1-X80</f>
        <v>0.75</v>
      </c>
    </row>
    <row r="81" spans="1:25" ht="28.8" x14ac:dyDescent="0.3">
      <c r="A81" s="176"/>
      <c r="B81" s="170"/>
      <c r="C81" s="162"/>
      <c r="D81" s="24">
        <v>20.3</v>
      </c>
      <c r="E81" s="46" t="s">
        <v>133</v>
      </c>
      <c r="F81" s="162"/>
      <c r="G81" s="26" t="s">
        <v>248</v>
      </c>
      <c r="H81" s="27" t="s">
        <v>246</v>
      </c>
      <c r="I81" s="9"/>
      <c r="J81" s="9"/>
      <c r="K81" s="24"/>
      <c r="L81" s="24" t="s">
        <v>260</v>
      </c>
      <c r="M81" s="47" t="s">
        <v>280</v>
      </c>
      <c r="N81" s="24"/>
      <c r="O81" s="24"/>
      <c r="P81" s="28" t="str">
        <f t="shared" si="7"/>
        <v>INVALID</v>
      </c>
      <c r="Q81" s="28">
        <f t="shared" si="8"/>
        <v>0.25</v>
      </c>
      <c r="R81" s="28" t="str">
        <f t="shared" si="9"/>
        <v>INVALID</v>
      </c>
      <c r="S81" s="28" t="str">
        <f t="shared" si="10"/>
        <v>INVALID</v>
      </c>
      <c r="T81" s="177"/>
      <c r="U81" s="162"/>
      <c r="V81" s="14" t="s">
        <v>286</v>
      </c>
      <c r="W81" s="14"/>
      <c r="X81" s="15" t="e">
        <f>AVERAGE(R79:R82)</f>
        <v>#DIV/0!</v>
      </c>
      <c r="Y81" s="15" t="e">
        <f>1-X81</f>
        <v>#DIV/0!</v>
      </c>
    </row>
    <row r="82" spans="1:25" ht="43.2" x14ac:dyDescent="0.3">
      <c r="A82" s="176"/>
      <c r="B82" s="170"/>
      <c r="C82" s="163"/>
      <c r="D82" s="17">
        <v>20.399999999999999</v>
      </c>
      <c r="E82" s="67" t="s">
        <v>134</v>
      </c>
      <c r="F82" s="163"/>
      <c r="G82" s="58" t="s">
        <v>249</v>
      </c>
      <c r="H82" s="30" t="s">
        <v>247</v>
      </c>
      <c r="I82" s="31"/>
      <c r="J82" s="31"/>
      <c r="K82" s="17"/>
      <c r="L82" s="17" t="s">
        <v>260</v>
      </c>
      <c r="M82" s="64" t="s">
        <v>280</v>
      </c>
      <c r="N82" s="17"/>
      <c r="O82" s="17"/>
      <c r="P82" s="32" t="str">
        <f t="shared" si="7"/>
        <v>INVALID</v>
      </c>
      <c r="Q82" s="32">
        <f t="shared" si="8"/>
        <v>0.25</v>
      </c>
      <c r="R82" s="32" t="str">
        <f t="shared" si="9"/>
        <v>INVALID</v>
      </c>
      <c r="S82" s="32" t="str">
        <f t="shared" si="10"/>
        <v>INVALID</v>
      </c>
      <c r="T82" s="177"/>
      <c r="U82" s="162"/>
      <c r="V82" s="14" t="s">
        <v>287</v>
      </c>
      <c r="W82" s="14"/>
      <c r="X82" s="15" t="e">
        <f>AVERAGE(S79:S82)</f>
        <v>#DIV/0!</v>
      </c>
      <c r="Y82" s="15" t="e">
        <f>1-X82</f>
        <v>#DIV/0!</v>
      </c>
    </row>
    <row r="83" spans="1:25" x14ac:dyDescent="0.3">
      <c r="T83" s="72"/>
      <c r="V83" s="14" t="s">
        <v>288</v>
      </c>
      <c r="W83" s="14"/>
      <c r="X83" s="15" t="e">
        <f>AVERAGE(X79:X82)</f>
        <v>#DIV/0!</v>
      </c>
      <c r="Y83" s="15" t="e">
        <f>1-X83</f>
        <v>#DIV/0!</v>
      </c>
    </row>
  </sheetData>
  <mergeCells count="94">
    <mergeCell ref="K2:N3"/>
    <mergeCell ref="A5:A24"/>
    <mergeCell ref="B5:B10"/>
    <mergeCell ref="C5:C10"/>
    <mergeCell ref="F5:F10"/>
    <mergeCell ref="B15:B19"/>
    <mergeCell ref="C15:C19"/>
    <mergeCell ref="F15:F19"/>
    <mergeCell ref="U6:U10"/>
    <mergeCell ref="B11:B14"/>
    <mergeCell ref="C11:C14"/>
    <mergeCell ref="F11:F14"/>
    <mergeCell ref="T11:T14"/>
    <mergeCell ref="U11:U14"/>
    <mergeCell ref="T6:T10"/>
    <mergeCell ref="U15:U19"/>
    <mergeCell ref="B20:B24"/>
    <mergeCell ref="C20:C24"/>
    <mergeCell ref="F20:F24"/>
    <mergeCell ref="T20:T24"/>
    <mergeCell ref="U20:U24"/>
    <mergeCell ref="T15:T19"/>
    <mergeCell ref="U25:U26"/>
    <mergeCell ref="B27:B30"/>
    <mergeCell ref="C27:C30"/>
    <mergeCell ref="F27:F30"/>
    <mergeCell ref="U27:U30"/>
    <mergeCell ref="A25:A36"/>
    <mergeCell ref="B25:B26"/>
    <mergeCell ref="C25:C26"/>
    <mergeCell ref="F25:F26"/>
    <mergeCell ref="T25:T26"/>
    <mergeCell ref="C31:C36"/>
    <mergeCell ref="F31:F36"/>
    <mergeCell ref="T31:T36"/>
    <mergeCell ref="A37:A56"/>
    <mergeCell ref="B38:B39"/>
    <mergeCell ref="C38:C39"/>
    <mergeCell ref="F38:F39"/>
    <mergeCell ref="T38:T39"/>
    <mergeCell ref="B51:B56"/>
    <mergeCell ref="C51:C56"/>
    <mergeCell ref="F51:F56"/>
    <mergeCell ref="T51:T56"/>
    <mergeCell ref="U31:U36"/>
    <mergeCell ref="B32:B36"/>
    <mergeCell ref="U38:U39"/>
    <mergeCell ref="B40:B43"/>
    <mergeCell ref="C40:C43"/>
    <mergeCell ref="F40:F43"/>
    <mergeCell ref="T40:T43"/>
    <mergeCell ref="U40:U43"/>
    <mergeCell ref="U51:U56"/>
    <mergeCell ref="B44:B50"/>
    <mergeCell ref="C44:C50"/>
    <mergeCell ref="F44:F50"/>
    <mergeCell ref="T44:T50"/>
    <mergeCell ref="U44:U50"/>
    <mergeCell ref="U58:U60"/>
    <mergeCell ref="B61:B62"/>
    <mergeCell ref="C61:C62"/>
    <mergeCell ref="F61:F62"/>
    <mergeCell ref="T61:T62"/>
    <mergeCell ref="U61:U62"/>
    <mergeCell ref="A57:A82"/>
    <mergeCell ref="B58:B60"/>
    <mergeCell ref="C58:C60"/>
    <mergeCell ref="F58:F60"/>
    <mergeCell ref="T58:T60"/>
    <mergeCell ref="B63:B65"/>
    <mergeCell ref="C63:C65"/>
    <mergeCell ref="F63:F65"/>
    <mergeCell ref="T63:T65"/>
    <mergeCell ref="B79:B82"/>
    <mergeCell ref="C79:C82"/>
    <mergeCell ref="F79:F82"/>
    <mergeCell ref="T79:T82"/>
    <mergeCell ref="U63:U65"/>
    <mergeCell ref="B71:B72"/>
    <mergeCell ref="C71:C72"/>
    <mergeCell ref="F71:F72"/>
    <mergeCell ref="T71:T72"/>
    <mergeCell ref="U71:U72"/>
    <mergeCell ref="B66:B70"/>
    <mergeCell ref="C66:C70"/>
    <mergeCell ref="F66:F70"/>
    <mergeCell ref="T66:T70"/>
    <mergeCell ref="U66:U70"/>
    <mergeCell ref="U79:U82"/>
    <mergeCell ref="B73:B78"/>
    <mergeCell ref="C73:C78"/>
    <mergeCell ref="F73:F78"/>
    <mergeCell ref="T73:T78"/>
    <mergeCell ref="U73:U78"/>
  </mergeCells>
  <conditionalFormatting sqref="L6:N6 K7:N10 K11:L11 K12:N82">
    <cfRule type="colorScale" priority="22">
      <colorScale>
        <cfvo type="min"/>
        <cfvo type="max"/>
        <color rgb="FFFF0000"/>
        <color theme="9"/>
      </colorScale>
    </cfRule>
  </conditionalFormatting>
  <conditionalFormatting sqref="K6">
    <cfRule type="colorScale" priority="11">
      <colorScale>
        <cfvo type="min"/>
        <cfvo type="max"/>
        <color rgb="FFFF0000"/>
        <color theme="9"/>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78" operator="equal" id="{87B59C56-7431-4740-9DC9-E041A243BB00}">
            <xm:f>'http://tis.che.org/eis/eis_team/isac/SharedDocs/Qradar/O365 Qradar/Best Practices/[CIS Critical-Security-Control-v7.0bv4.xlsx]Values'!#REF!</xm:f>
            <x14:dxf>
              <fill>
                <patternFill>
                  <bgColor rgb="FF27AE60"/>
                </patternFill>
              </fill>
            </x14:dxf>
          </x14:cfRule>
          <x14:cfRule type="cellIs" priority="79" operator="equal" id="{75957F52-F6CD-4742-8A03-FE45939690FD}">
            <xm:f>'http://tis.che.org/eis/eis_team/isac/SharedDocs/Qradar/O365 Qradar/Best Practices/[CIS Critical-Security-Control-v7.0bv4.xlsx]Values'!#REF!</xm:f>
            <x14:dxf>
              <fill>
                <patternFill>
                  <bgColor rgb="FFF1C40F"/>
                </patternFill>
              </fill>
            </x14:dxf>
          </x14:cfRule>
          <x14:cfRule type="cellIs" priority="80" operator="equal" id="{A4F2B3F5-0D67-4A99-A5F4-6222EA486FFB}">
            <xm:f>'http://tis.che.org/eis/eis_team/isac/SharedDocs/Qradar/O365 Qradar/Best Practices/[CIS Critical-Security-Control-v7.0bv4.xlsx]Values'!#REF!</xm:f>
            <x14:dxf>
              <fill>
                <patternFill>
                  <bgColor rgb="FFF39C12"/>
                </patternFill>
              </fill>
            </x14:dxf>
          </x14:cfRule>
          <x14:cfRule type="cellIs" priority="81" operator="equal" id="{24FABDEA-2288-48AB-AB49-3EBB5BA0FB0D}">
            <xm:f>'http://tis.che.org/eis/eis_team/isac/SharedDocs/Qradar/O365 Qradar/Best Practices/[CIS Critical-Security-Control-v7.0bv4.xlsx]Values'!#REF!</xm:f>
            <x14:dxf>
              <fill>
                <patternFill>
                  <bgColor rgb="FFE67E22"/>
                </patternFill>
              </fill>
            </x14:dxf>
          </x14:cfRule>
          <x14:cfRule type="cellIs" priority="82" operator="equal" id="{2D5C7A40-87D0-4805-B02A-F3069BC2EDBB}">
            <xm:f>'http://tis.che.org/eis/eis_team/isac/SharedDocs/Qradar/O365 Qradar/Best Practices/[CIS Critical-Security-Control-v7.0bv4.xlsx]Values'!#REF!</xm:f>
            <x14:dxf>
              <fill>
                <patternFill>
                  <bgColor rgb="FFE74C3C"/>
                </patternFill>
              </fill>
            </x14:dxf>
          </x14:cfRule>
          <xm:sqref>K9:K10</xm:sqref>
        </x14:conditionalFormatting>
        <x14:conditionalFormatting xmlns:xm="http://schemas.microsoft.com/office/excel/2006/main">
          <x14:cfRule type="cellIs" priority="63" operator="equal" id="{2BE18F72-EF62-435D-8C0D-454A8B822CED}">
            <xm:f>'http://tis.che.org/eis/eis_team/isac/SharedDocs/Qradar/O365 Qradar/Best Practices/[CIS Critical-Security-Control-v7.0bv4.xlsx]Values'!#REF!</xm:f>
            <x14:dxf>
              <fill>
                <patternFill>
                  <bgColor rgb="FF27AE60"/>
                </patternFill>
              </fill>
            </x14:dxf>
          </x14:cfRule>
          <x14:cfRule type="cellIs" priority="74" operator="equal" id="{4A1BD729-7792-40F0-9ECC-4AF4669C9FBD}">
            <xm:f>'http://tis.che.org/eis/eis_team/isac/SharedDocs/Qradar/O365 Qradar/Best Practices/[CIS Critical-Security-Control-v7.0bv4.xlsx]Values'!#REF!</xm:f>
            <x14:dxf>
              <fill>
                <patternFill>
                  <bgColor rgb="FFF1C40F"/>
                </patternFill>
              </fill>
            </x14:dxf>
          </x14:cfRule>
          <x14:cfRule type="cellIs" priority="75" operator="equal" id="{3B90841F-7422-4577-83F6-2125D3247F43}">
            <xm:f>'http://tis.che.org/eis/eis_team/isac/SharedDocs/Qradar/O365 Qradar/Best Practices/[CIS Critical-Security-Control-v7.0bv4.xlsx]Values'!#REF!</xm:f>
            <x14:dxf>
              <fill>
                <patternFill>
                  <bgColor rgb="FFF39C12"/>
                </patternFill>
              </fill>
            </x14:dxf>
          </x14:cfRule>
          <x14:cfRule type="cellIs" priority="76" operator="equal" id="{CD9926BD-F0FA-40A0-8528-9F048CD999D7}">
            <xm:f>'http://tis.che.org/eis/eis_team/isac/SharedDocs/Qradar/O365 Qradar/Best Practices/[CIS Critical-Security-Control-v7.0bv4.xlsx]Values'!#REF!</xm:f>
            <x14:dxf>
              <fill>
                <patternFill>
                  <bgColor rgb="FFE67E22"/>
                </patternFill>
              </fill>
            </x14:dxf>
          </x14:cfRule>
          <x14:cfRule type="cellIs" priority="77" operator="equal" id="{8A6DADBD-ABFF-4360-B816-BECDEC70104C}">
            <xm:f>'http://tis.che.org/eis/eis_team/isac/SharedDocs/Qradar/O365 Qradar/Best Practices/[CIS Critical-Security-Control-v7.0bv4.xlsx]Values'!#REF!</xm:f>
            <x14:dxf>
              <fill>
                <patternFill>
                  <bgColor rgb="FFE74C3C"/>
                </patternFill>
              </fill>
            </x14:dxf>
          </x14:cfRule>
          <xm:sqref>L6 L9:L10</xm:sqref>
        </x14:conditionalFormatting>
        <x14:conditionalFormatting xmlns:xm="http://schemas.microsoft.com/office/excel/2006/main">
          <x14:cfRule type="cellIs" priority="64" operator="equal" id="{26D38F31-2C58-418F-81A2-3302A7037951}">
            <xm:f>'http://tis.che.org/eis/eis_team/isac/SharedDocs/Qradar/O365 Qradar/Best Practices/[CIS Critical-Security-Control-v7.0bv4.xlsx]Values'!#REF!</xm:f>
            <x14:dxf>
              <fill>
                <patternFill>
                  <bgColor rgb="FF27B060"/>
                </patternFill>
              </fill>
            </x14:dxf>
          </x14:cfRule>
          <x14:cfRule type="cellIs" priority="70" operator="equal" id="{01C84814-8E4B-45DD-8216-87012A40EEEE}">
            <xm:f>'http://tis.che.org/eis/eis_team/isac/SharedDocs/Qradar/O365 Qradar/Best Practices/[CIS Critical-Security-Control-v7.0bv4.xlsx]Values'!#REF!</xm:f>
            <x14:dxf>
              <fill>
                <patternFill>
                  <bgColor rgb="FFF1C40F"/>
                </patternFill>
              </fill>
            </x14:dxf>
          </x14:cfRule>
          <x14:cfRule type="cellIs" priority="71" operator="equal" id="{C60CC1A2-31EC-4604-BFAF-A21C8FFB1262}">
            <xm:f>'http://tis.che.org/eis/eis_team/isac/SharedDocs/Qradar/O365 Qradar/Best Practices/[CIS Critical-Security-Control-v7.0bv4.xlsx]Values'!#REF!</xm:f>
            <x14:dxf>
              <fill>
                <patternFill>
                  <bgColor rgb="FFF39C12"/>
                </patternFill>
              </fill>
            </x14:dxf>
          </x14:cfRule>
          <x14:cfRule type="cellIs" priority="72" operator="equal" id="{9192C2FC-8EF4-4F70-B95D-63ECBCA8AF62}">
            <xm:f>'http://tis.che.org/eis/eis_team/isac/SharedDocs/Qradar/O365 Qradar/Best Practices/[CIS Critical-Security-Control-v7.0bv4.xlsx]Values'!#REF!</xm:f>
            <x14:dxf>
              <fill>
                <patternFill>
                  <bgColor rgb="FFE67E22"/>
                </patternFill>
              </fill>
            </x14:dxf>
          </x14:cfRule>
          <x14:cfRule type="cellIs" priority="73" operator="equal" id="{D7C53B47-3473-4400-B185-FBB1EC9F0A73}">
            <xm:f>'http://tis.che.org/eis/eis_team/isac/SharedDocs/Qradar/O365 Qradar/Best Practices/[CIS Critical-Security-Control-v7.0bv4.xlsx]Values'!#REF!</xm:f>
            <x14:dxf>
              <fill>
                <patternFill>
                  <bgColor rgb="FFE74C3C"/>
                </patternFill>
              </fill>
            </x14:dxf>
          </x14:cfRule>
          <xm:sqref>M6 M9:M10</xm:sqref>
        </x14:conditionalFormatting>
        <x14:conditionalFormatting xmlns:xm="http://schemas.microsoft.com/office/excel/2006/main">
          <x14:cfRule type="cellIs" priority="65" operator="equal" id="{875B817A-C66A-48F9-AC6F-E125A5C27B56}">
            <xm:f>'http://tis.che.org/eis/eis_team/isac/SharedDocs/Qradar/O365 Qradar/Best Practices/[CIS Critical-Security-Control-v7.0bv4.xlsx]Values'!#REF!</xm:f>
            <x14:dxf>
              <fill>
                <patternFill>
                  <bgColor rgb="FF27AE60"/>
                </patternFill>
              </fill>
            </x14:dxf>
          </x14:cfRule>
          <x14:cfRule type="cellIs" priority="67" operator="equal" id="{440C76C1-D61D-451C-B7E6-736C5806BCDF}">
            <xm:f>'http://tis.che.org/eis/eis_team/isac/SharedDocs/Qradar/O365 Qradar/Best Practices/[CIS Critical-Security-Control-v7.0bv4.xlsx]Values'!#REF!</xm:f>
            <x14:dxf>
              <fill>
                <patternFill>
                  <bgColor rgb="FFF39C12"/>
                </patternFill>
              </fill>
            </x14:dxf>
          </x14:cfRule>
          <x14:cfRule type="cellIs" priority="68" operator="equal" id="{65B0460B-36FE-471E-B30C-A77B7A29775B}">
            <xm:f>'http://tis.che.org/eis/eis_team/isac/SharedDocs/Qradar/O365 Qradar/Best Practices/[CIS Critical-Security-Control-v7.0bv4.xlsx]Values'!#REF!</xm:f>
            <x14:dxf>
              <fill>
                <patternFill>
                  <bgColor rgb="FFE67E22"/>
                </patternFill>
              </fill>
            </x14:dxf>
          </x14:cfRule>
          <x14:cfRule type="cellIs" priority="69" operator="equal" id="{B353E1C4-6C77-41A0-8C6D-821469D8AF13}">
            <xm:f>'http://tis.che.org/eis/eis_team/isac/SharedDocs/Qradar/O365 Qradar/Best Practices/[CIS Critical-Security-Control-v7.0bv4.xlsx]Values'!#REF!</xm:f>
            <x14:dxf>
              <fill>
                <patternFill>
                  <bgColor rgb="FFE74C3C"/>
                </patternFill>
              </fill>
            </x14:dxf>
          </x14:cfRule>
          <xm:sqref>N6 N9:N10</xm:sqref>
        </x14:conditionalFormatting>
        <x14:conditionalFormatting xmlns:xm="http://schemas.microsoft.com/office/excel/2006/main">
          <x14:cfRule type="cellIs" priority="66" operator="equal" id="{7300FE3D-2A74-4CCE-B293-FF30BBD691F7}">
            <xm:f>'http://tis.che.org/eis/eis_team/isac/SharedDocs/Qradar/O365 Qradar/Best Practices/[CIS Critical-Security-Control-v7.0bv4.xlsx]Values'!#REF!</xm:f>
            <x14:dxf>
              <fill>
                <patternFill>
                  <bgColor rgb="FFF1C40F"/>
                </patternFill>
              </fill>
            </x14:dxf>
          </x14:cfRule>
          <xm:sqref>N6 N9:N10</xm:sqref>
        </x14:conditionalFormatting>
        <x14:conditionalFormatting xmlns:xm="http://schemas.microsoft.com/office/excel/2006/main">
          <x14:cfRule type="cellIs" priority="58" operator="equal" id="{95ACE988-4117-4556-A798-2761A5AB1A3D}">
            <xm:f>'http://tis.che.org/eis/eis_team/isac/SharedDocs/Qradar/O365 Qradar/Best Practices/[CIS Critical-Security-Control-v7.0bv4.xlsx]Values'!#REF!</xm:f>
            <x14:dxf>
              <fill>
                <patternFill>
                  <bgColor rgb="FF27AE60"/>
                </patternFill>
              </fill>
            </x14:dxf>
          </x14:cfRule>
          <x14:cfRule type="cellIs" priority="59" operator="equal" id="{98FA5AA7-466A-4828-9F53-1A83B4B4108C}">
            <xm:f>'http://tis.che.org/eis/eis_team/isac/SharedDocs/Qradar/O365 Qradar/Best Practices/[CIS Critical-Security-Control-v7.0bv4.xlsx]Values'!#REF!</xm:f>
            <x14:dxf>
              <fill>
                <patternFill>
                  <bgColor rgb="FFF1C40F"/>
                </patternFill>
              </fill>
            </x14:dxf>
          </x14:cfRule>
          <x14:cfRule type="cellIs" priority="60" operator="equal" id="{275DDA27-8F2D-4BDC-B2ED-FCE1106AEBF3}">
            <xm:f>'http://tis.che.org/eis/eis_team/isac/SharedDocs/Qradar/O365 Qradar/Best Practices/[CIS Critical-Security-Control-v7.0bv4.xlsx]Values'!#REF!</xm:f>
            <x14:dxf>
              <fill>
                <patternFill>
                  <bgColor rgb="FFF39C12"/>
                </patternFill>
              </fill>
            </x14:dxf>
          </x14:cfRule>
          <x14:cfRule type="cellIs" priority="61" operator="equal" id="{95B322B7-7269-4962-8E8F-E3BF1B65594A}">
            <xm:f>'http://tis.che.org/eis/eis_team/isac/SharedDocs/Qradar/O365 Qradar/Best Practices/[CIS Critical-Security-Control-v7.0bv4.xlsx]Values'!#REF!</xm:f>
            <x14:dxf>
              <fill>
                <patternFill>
                  <bgColor rgb="FFE67E22"/>
                </patternFill>
              </fill>
            </x14:dxf>
          </x14:cfRule>
          <x14:cfRule type="cellIs" priority="62" operator="equal" id="{1C63BFC1-ED0C-4436-B7D4-FCCD7F22926B}">
            <xm:f>'http://tis.che.org/eis/eis_team/isac/SharedDocs/Qradar/O365 Qradar/Best Practices/[CIS Critical-Security-Control-v7.0bv4.xlsx]Values'!#REF!</xm:f>
            <x14:dxf>
              <fill>
                <patternFill>
                  <bgColor rgb="FFE74C3C"/>
                </patternFill>
              </fill>
            </x14:dxf>
          </x14:cfRule>
          <xm:sqref>K7</xm:sqref>
        </x14:conditionalFormatting>
        <x14:conditionalFormatting xmlns:xm="http://schemas.microsoft.com/office/excel/2006/main">
          <x14:cfRule type="cellIs" priority="43" operator="equal" id="{3733578D-C5BF-49F0-B959-63BFE8BE9AE7}">
            <xm:f>'http://tis.che.org/eis/eis_team/isac/SharedDocs/Qradar/O365 Qradar/Best Practices/[CIS Critical-Security-Control-v7.0bv4.xlsx]Values'!#REF!</xm:f>
            <x14:dxf>
              <fill>
                <patternFill>
                  <bgColor rgb="FF27AE60"/>
                </patternFill>
              </fill>
            </x14:dxf>
          </x14:cfRule>
          <x14:cfRule type="cellIs" priority="54" operator="equal" id="{C63EBBA9-C0B5-4E7E-9928-CE3DC2FDE5C1}">
            <xm:f>'http://tis.che.org/eis/eis_team/isac/SharedDocs/Qradar/O365 Qradar/Best Practices/[CIS Critical-Security-Control-v7.0bv4.xlsx]Values'!#REF!</xm:f>
            <x14:dxf>
              <fill>
                <patternFill>
                  <bgColor rgb="FFF1C40F"/>
                </patternFill>
              </fill>
            </x14:dxf>
          </x14:cfRule>
          <x14:cfRule type="cellIs" priority="55" operator="equal" id="{807E518E-C7D6-4A47-8921-D6823142ED69}">
            <xm:f>'http://tis.che.org/eis/eis_team/isac/SharedDocs/Qradar/O365 Qradar/Best Practices/[CIS Critical-Security-Control-v7.0bv4.xlsx]Values'!#REF!</xm:f>
            <x14:dxf>
              <fill>
                <patternFill>
                  <bgColor rgb="FFF39C12"/>
                </patternFill>
              </fill>
            </x14:dxf>
          </x14:cfRule>
          <x14:cfRule type="cellIs" priority="56" operator="equal" id="{DFE8FC51-80D7-4B47-9F49-30FCE0DB198C}">
            <xm:f>'http://tis.che.org/eis/eis_team/isac/SharedDocs/Qradar/O365 Qradar/Best Practices/[CIS Critical-Security-Control-v7.0bv4.xlsx]Values'!#REF!</xm:f>
            <x14:dxf>
              <fill>
                <patternFill>
                  <bgColor rgb="FFE67E22"/>
                </patternFill>
              </fill>
            </x14:dxf>
          </x14:cfRule>
          <x14:cfRule type="cellIs" priority="57" operator="equal" id="{C612F135-DFB0-48BA-A7FF-1C7C0DC8C4DE}">
            <xm:f>'http://tis.che.org/eis/eis_team/isac/SharedDocs/Qradar/O365 Qradar/Best Practices/[CIS Critical-Security-Control-v7.0bv4.xlsx]Values'!#REF!</xm:f>
            <x14:dxf>
              <fill>
                <patternFill>
                  <bgColor rgb="FFE74C3C"/>
                </patternFill>
              </fill>
            </x14:dxf>
          </x14:cfRule>
          <xm:sqref>L7</xm:sqref>
        </x14:conditionalFormatting>
        <x14:conditionalFormatting xmlns:xm="http://schemas.microsoft.com/office/excel/2006/main">
          <x14:cfRule type="cellIs" priority="44" operator="equal" id="{0DED594F-6DAA-4A0A-97E6-1118E1EEDE0A}">
            <xm:f>'http://tis.che.org/eis/eis_team/isac/SharedDocs/Qradar/O365 Qradar/Best Practices/[CIS Critical-Security-Control-v7.0bv4.xlsx]Values'!#REF!</xm:f>
            <x14:dxf>
              <fill>
                <patternFill>
                  <bgColor rgb="FF27B060"/>
                </patternFill>
              </fill>
            </x14:dxf>
          </x14:cfRule>
          <x14:cfRule type="cellIs" priority="50" operator="equal" id="{6774956D-7828-4482-A56F-F95B0B72F6CE}">
            <xm:f>'http://tis.che.org/eis/eis_team/isac/SharedDocs/Qradar/O365 Qradar/Best Practices/[CIS Critical-Security-Control-v7.0bv4.xlsx]Values'!#REF!</xm:f>
            <x14:dxf>
              <fill>
                <patternFill>
                  <bgColor rgb="FFF1C40F"/>
                </patternFill>
              </fill>
            </x14:dxf>
          </x14:cfRule>
          <x14:cfRule type="cellIs" priority="51" operator="equal" id="{661D831C-2545-4AD4-B1F1-8459B41DD5C5}">
            <xm:f>'http://tis.che.org/eis/eis_team/isac/SharedDocs/Qradar/O365 Qradar/Best Practices/[CIS Critical-Security-Control-v7.0bv4.xlsx]Values'!#REF!</xm:f>
            <x14:dxf>
              <fill>
                <patternFill>
                  <bgColor rgb="FFF39C12"/>
                </patternFill>
              </fill>
            </x14:dxf>
          </x14:cfRule>
          <x14:cfRule type="cellIs" priority="52" operator="equal" id="{2DA64B8C-6374-4B9B-9577-D079555C6212}">
            <xm:f>'http://tis.che.org/eis/eis_team/isac/SharedDocs/Qradar/O365 Qradar/Best Practices/[CIS Critical-Security-Control-v7.0bv4.xlsx]Values'!#REF!</xm:f>
            <x14:dxf>
              <fill>
                <patternFill>
                  <bgColor rgb="FFE67E22"/>
                </patternFill>
              </fill>
            </x14:dxf>
          </x14:cfRule>
          <x14:cfRule type="cellIs" priority="53" operator="equal" id="{5B791064-1953-4559-A6F4-A544054BE253}">
            <xm:f>'http://tis.che.org/eis/eis_team/isac/SharedDocs/Qradar/O365 Qradar/Best Practices/[CIS Critical-Security-Control-v7.0bv4.xlsx]Values'!#REF!</xm:f>
            <x14:dxf>
              <fill>
                <patternFill>
                  <bgColor rgb="FFE74C3C"/>
                </patternFill>
              </fill>
            </x14:dxf>
          </x14:cfRule>
          <xm:sqref>M7</xm:sqref>
        </x14:conditionalFormatting>
        <x14:conditionalFormatting xmlns:xm="http://schemas.microsoft.com/office/excel/2006/main">
          <x14:cfRule type="cellIs" priority="45" operator="equal" id="{014EE5AB-4B41-43D3-897B-4B4DE2A793D7}">
            <xm:f>'http://tis.che.org/eis/eis_team/isac/SharedDocs/Qradar/O365 Qradar/Best Practices/[CIS Critical-Security-Control-v7.0bv4.xlsx]Values'!#REF!</xm:f>
            <x14:dxf>
              <fill>
                <patternFill>
                  <bgColor rgb="FF27AE60"/>
                </patternFill>
              </fill>
            </x14:dxf>
          </x14:cfRule>
          <x14:cfRule type="cellIs" priority="47" operator="equal" id="{1CECA5C2-4CF5-41FC-8136-60FD66F20693}">
            <xm:f>'http://tis.che.org/eis/eis_team/isac/SharedDocs/Qradar/O365 Qradar/Best Practices/[CIS Critical-Security-Control-v7.0bv4.xlsx]Values'!#REF!</xm:f>
            <x14:dxf>
              <fill>
                <patternFill>
                  <bgColor rgb="FFF39C12"/>
                </patternFill>
              </fill>
            </x14:dxf>
          </x14:cfRule>
          <x14:cfRule type="cellIs" priority="48" operator="equal" id="{783A4A32-74F2-41FE-8DDF-A4918BD57D6B}">
            <xm:f>'http://tis.che.org/eis/eis_team/isac/SharedDocs/Qradar/O365 Qradar/Best Practices/[CIS Critical-Security-Control-v7.0bv4.xlsx]Values'!#REF!</xm:f>
            <x14:dxf>
              <fill>
                <patternFill>
                  <bgColor rgb="FFE67E22"/>
                </patternFill>
              </fill>
            </x14:dxf>
          </x14:cfRule>
          <x14:cfRule type="cellIs" priority="49" operator="equal" id="{77447D8F-8AC6-4E28-AD8C-8B7FED9ABE50}">
            <xm:f>'http://tis.che.org/eis/eis_team/isac/SharedDocs/Qradar/O365 Qradar/Best Practices/[CIS Critical-Security-Control-v7.0bv4.xlsx]Values'!#REF!</xm:f>
            <x14:dxf>
              <fill>
                <patternFill>
                  <bgColor rgb="FFE74C3C"/>
                </patternFill>
              </fill>
            </x14:dxf>
          </x14:cfRule>
          <xm:sqref>N7</xm:sqref>
        </x14:conditionalFormatting>
        <x14:conditionalFormatting xmlns:xm="http://schemas.microsoft.com/office/excel/2006/main">
          <x14:cfRule type="cellIs" priority="46" operator="equal" id="{15CB7414-2289-465F-8A22-956086600A64}">
            <xm:f>'http://tis.che.org/eis/eis_team/isac/SharedDocs/Qradar/O365 Qradar/Best Practices/[CIS Critical-Security-Control-v7.0bv4.xlsx]Values'!#REF!</xm:f>
            <x14:dxf>
              <fill>
                <patternFill>
                  <bgColor rgb="FFF1C40F"/>
                </patternFill>
              </fill>
            </x14:dxf>
          </x14:cfRule>
          <xm:sqref>N7</xm:sqref>
        </x14:conditionalFormatting>
        <x14:conditionalFormatting xmlns:xm="http://schemas.microsoft.com/office/excel/2006/main">
          <x14:cfRule type="cellIs" priority="38" operator="equal" id="{09B24E6E-375C-4036-90B4-2DF6EE592A7E}">
            <xm:f>'http://tis.che.org/eis/eis_team/isac/SharedDocs/Qradar/O365 Qradar/Best Practices/[CIS Critical-Security-Control-v7.0bv4.xlsx]Values'!#REF!</xm:f>
            <x14:dxf>
              <fill>
                <patternFill>
                  <bgColor rgb="FF27AE60"/>
                </patternFill>
              </fill>
            </x14:dxf>
          </x14:cfRule>
          <x14:cfRule type="cellIs" priority="39" operator="equal" id="{3C113039-4ACE-4E4C-B030-F0E0C0822400}">
            <xm:f>'http://tis.che.org/eis/eis_team/isac/SharedDocs/Qradar/O365 Qradar/Best Practices/[CIS Critical-Security-Control-v7.0bv4.xlsx]Values'!#REF!</xm:f>
            <x14:dxf>
              <fill>
                <patternFill>
                  <bgColor rgb="FFF1C40F"/>
                </patternFill>
              </fill>
            </x14:dxf>
          </x14:cfRule>
          <x14:cfRule type="cellIs" priority="40" operator="equal" id="{B6D1FBFE-5B07-4E1A-93A2-96A4F5304E0C}">
            <xm:f>'http://tis.che.org/eis/eis_team/isac/SharedDocs/Qradar/O365 Qradar/Best Practices/[CIS Critical-Security-Control-v7.0bv4.xlsx]Values'!#REF!</xm:f>
            <x14:dxf>
              <fill>
                <patternFill>
                  <bgColor rgb="FFF39C12"/>
                </patternFill>
              </fill>
            </x14:dxf>
          </x14:cfRule>
          <x14:cfRule type="cellIs" priority="41" operator="equal" id="{DD2BCFF1-0037-43DC-BAD5-4AE191B15228}">
            <xm:f>'http://tis.che.org/eis/eis_team/isac/SharedDocs/Qradar/O365 Qradar/Best Practices/[CIS Critical-Security-Control-v7.0bv4.xlsx]Values'!#REF!</xm:f>
            <x14:dxf>
              <fill>
                <patternFill>
                  <bgColor rgb="FFE67E22"/>
                </patternFill>
              </fill>
            </x14:dxf>
          </x14:cfRule>
          <x14:cfRule type="cellIs" priority="42" operator="equal" id="{144D95C5-A38F-4AA7-B5AB-92F3CE45B789}">
            <xm:f>'http://tis.che.org/eis/eis_team/isac/SharedDocs/Qradar/O365 Qradar/Best Practices/[CIS Critical-Security-Control-v7.0bv4.xlsx]Values'!#REF!</xm:f>
            <x14:dxf>
              <fill>
                <patternFill>
                  <bgColor rgb="FFE74C3C"/>
                </patternFill>
              </fill>
            </x14:dxf>
          </x14:cfRule>
          <xm:sqref>K8</xm:sqref>
        </x14:conditionalFormatting>
        <x14:conditionalFormatting xmlns:xm="http://schemas.microsoft.com/office/excel/2006/main">
          <x14:cfRule type="cellIs" priority="23" operator="equal" id="{BB0DBE3F-6E90-4343-B2DB-9BF3DF36EB1D}">
            <xm:f>'http://tis.che.org/eis/eis_team/isac/SharedDocs/Qradar/O365 Qradar/Best Practices/[CIS Critical-Security-Control-v7.0bv4.xlsx]Values'!#REF!</xm:f>
            <x14:dxf>
              <fill>
                <patternFill>
                  <bgColor rgb="FF27AE60"/>
                </patternFill>
              </fill>
            </x14:dxf>
          </x14:cfRule>
          <x14:cfRule type="cellIs" priority="34" operator="equal" id="{1BBE0A30-01BA-4515-9850-F7495C685034}">
            <xm:f>'http://tis.che.org/eis/eis_team/isac/SharedDocs/Qradar/O365 Qradar/Best Practices/[CIS Critical-Security-Control-v7.0bv4.xlsx]Values'!#REF!</xm:f>
            <x14:dxf>
              <fill>
                <patternFill>
                  <bgColor rgb="FFF1C40F"/>
                </patternFill>
              </fill>
            </x14:dxf>
          </x14:cfRule>
          <x14:cfRule type="cellIs" priority="35" operator="equal" id="{6BA65E90-4179-46DE-B0A6-1E7E6297A207}">
            <xm:f>'http://tis.che.org/eis/eis_team/isac/SharedDocs/Qradar/O365 Qradar/Best Practices/[CIS Critical-Security-Control-v7.0bv4.xlsx]Values'!#REF!</xm:f>
            <x14:dxf>
              <fill>
                <patternFill>
                  <bgColor rgb="FFF39C12"/>
                </patternFill>
              </fill>
            </x14:dxf>
          </x14:cfRule>
          <x14:cfRule type="cellIs" priority="36" operator="equal" id="{072B257A-A3CB-4A5F-8F8C-1401F1214D2E}">
            <xm:f>'http://tis.che.org/eis/eis_team/isac/SharedDocs/Qradar/O365 Qradar/Best Practices/[CIS Critical-Security-Control-v7.0bv4.xlsx]Values'!#REF!</xm:f>
            <x14:dxf>
              <fill>
                <patternFill>
                  <bgColor rgb="FFE67E22"/>
                </patternFill>
              </fill>
            </x14:dxf>
          </x14:cfRule>
          <x14:cfRule type="cellIs" priority="37" operator="equal" id="{3EA6F38E-976D-47D7-9510-F6A6E975F898}">
            <xm:f>'http://tis.che.org/eis/eis_team/isac/SharedDocs/Qradar/O365 Qradar/Best Practices/[CIS Critical-Security-Control-v7.0bv4.xlsx]Values'!#REF!</xm:f>
            <x14:dxf>
              <fill>
                <patternFill>
                  <bgColor rgb="FFE74C3C"/>
                </patternFill>
              </fill>
            </x14:dxf>
          </x14:cfRule>
          <xm:sqref>L8</xm:sqref>
        </x14:conditionalFormatting>
        <x14:conditionalFormatting xmlns:xm="http://schemas.microsoft.com/office/excel/2006/main">
          <x14:cfRule type="cellIs" priority="24" operator="equal" id="{6608AB9E-6F3B-45B2-8318-2A8E1B11EEE8}">
            <xm:f>'http://tis.che.org/eis/eis_team/isac/SharedDocs/Qradar/O365 Qradar/Best Practices/[CIS Critical-Security-Control-v7.0bv4.xlsx]Values'!#REF!</xm:f>
            <x14:dxf>
              <fill>
                <patternFill>
                  <bgColor rgb="FF27B060"/>
                </patternFill>
              </fill>
            </x14:dxf>
          </x14:cfRule>
          <x14:cfRule type="cellIs" priority="30" operator="equal" id="{FC80735D-6C27-4401-8A9C-41C5F3D9D721}">
            <xm:f>'http://tis.che.org/eis/eis_team/isac/SharedDocs/Qradar/O365 Qradar/Best Practices/[CIS Critical-Security-Control-v7.0bv4.xlsx]Values'!#REF!</xm:f>
            <x14:dxf>
              <fill>
                <patternFill>
                  <bgColor rgb="FFF1C40F"/>
                </patternFill>
              </fill>
            </x14:dxf>
          </x14:cfRule>
          <x14:cfRule type="cellIs" priority="31" operator="equal" id="{62439C44-15D9-4326-AE76-39D7FCBA807B}">
            <xm:f>'http://tis.che.org/eis/eis_team/isac/SharedDocs/Qradar/O365 Qradar/Best Practices/[CIS Critical-Security-Control-v7.0bv4.xlsx]Values'!#REF!</xm:f>
            <x14:dxf>
              <fill>
                <patternFill>
                  <bgColor rgb="FFF39C12"/>
                </patternFill>
              </fill>
            </x14:dxf>
          </x14:cfRule>
          <x14:cfRule type="cellIs" priority="32" operator="equal" id="{F3D5F69B-ECE2-477D-B843-8D6AAEC7B7BA}">
            <xm:f>'http://tis.che.org/eis/eis_team/isac/SharedDocs/Qradar/O365 Qradar/Best Practices/[CIS Critical-Security-Control-v7.0bv4.xlsx]Values'!#REF!</xm:f>
            <x14:dxf>
              <fill>
                <patternFill>
                  <bgColor rgb="FFE67E22"/>
                </patternFill>
              </fill>
            </x14:dxf>
          </x14:cfRule>
          <x14:cfRule type="cellIs" priority="33" operator="equal" id="{AA47A0CE-FC29-4B1E-B873-9B718AE18211}">
            <xm:f>'http://tis.che.org/eis/eis_team/isac/SharedDocs/Qradar/O365 Qradar/Best Practices/[CIS Critical-Security-Control-v7.0bv4.xlsx]Values'!#REF!</xm:f>
            <x14:dxf>
              <fill>
                <patternFill>
                  <bgColor rgb="FFE74C3C"/>
                </patternFill>
              </fill>
            </x14:dxf>
          </x14:cfRule>
          <xm:sqref>M8</xm:sqref>
        </x14:conditionalFormatting>
        <x14:conditionalFormatting xmlns:xm="http://schemas.microsoft.com/office/excel/2006/main">
          <x14:cfRule type="cellIs" priority="25" operator="equal" id="{D8539F54-2D26-4166-86AC-FA78C4C86263}">
            <xm:f>'http://tis.che.org/eis/eis_team/isac/SharedDocs/Qradar/O365 Qradar/Best Practices/[CIS Critical-Security-Control-v7.0bv4.xlsx]Values'!#REF!</xm:f>
            <x14:dxf>
              <fill>
                <patternFill>
                  <bgColor rgb="FF27AE60"/>
                </patternFill>
              </fill>
            </x14:dxf>
          </x14:cfRule>
          <x14:cfRule type="cellIs" priority="27" operator="equal" id="{6CC5C53B-3CD1-4A74-A284-C216697A56CC}">
            <xm:f>'http://tis.che.org/eis/eis_team/isac/SharedDocs/Qradar/O365 Qradar/Best Practices/[CIS Critical-Security-Control-v7.0bv4.xlsx]Values'!#REF!</xm:f>
            <x14:dxf>
              <fill>
                <patternFill>
                  <bgColor rgb="FFF39C12"/>
                </patternFill>
              </fill>
            </x14:dxf>
          </x14:cfRule>
          <x14:cfRule type="cellIs" priority="28" operator="equal" id="{731519AF-C296-46C3-B718-7A1012AA4C61}">
            <xm:f>'http://tis.che.org/eis/eis_team/isac/SharedDocs/Qradar/O365 Qradar/Best Practices/[CIS Critical-Security-Control-v7.0bv4.xlsx]Values'!#REF!</xm:f>
            <x14:dxf>
              <fill>
                <patternFill>
                  <bgColor rgb="FFE67E22"/>
                </patternFill>
              </fill>
            </x14:dxf>
          </x14:cfRule>
          <x14:cfRule type="cellIs" priority="29" operator="equal" id="{F0C822C2-7C1A-406C-B7E8-589EF83200BC}">
            <xm:f>'http://tis.che.org/eis/eis_team/isac/SharedDocs/Qradar/O365 Qradar/Best Practices/[CIS Critical-Security-Control-v7.0bv4.xlsx]Values'!#REF!</xm:f>
            <x14:dxf>
              <fill>
                <patternFill>
                  <bgColor rgb="FFE74C3C"/>
                </patternFill>
              </fill>
            </x14:dxf>
          </x14:cfRule>
          <xm:sqref>N8</xm:sqref>
        </x14:conditionalFormatting>
        <x14:conditionalFormatting xmlns:xm="http://schemas.microsoft.com/office/excel/2006/main">
          <x14:cfRule type="cellIs" priority="26" operator="equal" id="{C208BACF-F545-460E-A7C8-E4890E6013E9}">
            <xm:f>'http://tis.che.org/eis/eis_team/isac/SharedDocs/Qradar/O365 Qradar/Best Practices/[CIS Critical-Security-Control-v7.0bv4.xlsx]Values'!#REF!</xm:f>
            <x14:dxf>
              <fill>
                <patternFill>
                  <bgColor rgb="FFF1C40F"/>
                </patternFill>
              </fill>
            </x14:dxf>
          </x14:cfRule>
          <xm:sqref>N8</xm:sqref>
        </x14:conditionalFormatting>
        <x14:conditionalFormatting xmlns:xm="http://schemas.microsoft.com/office/excel/2006/main">
          <x14:cfRule type="cellIs" priority="17" operator="equal" id="{A858FD41-26A4-4124-B35A-F64337220A7C}">
            <xm:f>Sheet2!$A$8</xm:f>
            <x14:dxf>
              <fill>
                <patternFill>
                  <bgColor rgb="FF27AE60"/>
                </patternFill>
              </fill>
            </x14:dxf>
          </x14:cfRule>
          <x14:cfRule type="cellIs" priority="18" operator="equal" id="{7FADA99A-2C13-48AC-9F1D-9AB283EFCA36}">
            <xm:f>Sheet2!$A$7</xm:f>
            <x14:dxf>
              <fill>
                <patternFill>
                  <bgColor rgb="FFF1C40F"/>
                </patternFill>
              </fill>
            </x14:dxf>
          </x14:cfRule>
          <x14:cfRule type="cellIs" priority="19" operator="equal" id="{31325333-590A-4E43-8C20-8DC8E933D10D}">
            <xm:f>Sheet2!$A$6</xm:f>
            <x14:dxf>
              <fill>
                <patternFill>
                  <bgColor rgb="FFF39C12"/>
                </patternFill>
              </fill>
            </x14:dxf>
          </x14:cfRule>
          <x14:cfRule type="cellIs" priority="20" operator="equal" id="{6A711EA6-DF11-45D9-8195-F8A54340C465}">
            <xm:f>Sheet2!$A$5</xm:f>
            <x14:dxf>
              <fill>
                <patternFill>
                  <bgColor rgb="FFE67E22"/>
                </patternFill>
              </fill>
            </x14:dxf>
          </x14:cfRule>
          <x14:cfRule type="cellIs" priority="21" operator="equal" id="{98DC1731-75D9-4E41-9032-2B98A47BCEE6}">
            <xm:f>Sheet2!$A$4</xm:f>
            <x14:dxf>
              <fill>
                <patternFill>
                  <bgColor rgb="FFE74C3C"/>
                </patternFill>
              </fill>
            </x14:dxf>
          </x14:cfRule>
          <xm:sqref>K6:K82</xm:sqref>
        </x14:conditionalFormatting>
        <x14:conditionalFormatting xmlns:xm="http://schemas.microsoft.com/office/excel/2006/main">
          <x14:cfRule type="cellIs" priority="12" operator="equal" id="{C61A00F6-996A-4746-97EE-CF0D3C85AAD7}">
            <xm:f>Sheet2!$A$15</xm:f>
            <x14:dxf>
              <fill>
                <patternFill>
                  <bgColor rgb="FF27AE60"/>
                </patternFill>
              </fill>
            </x14:dxf>
          </x14:cfRule>
          <x14:cfRule type="cellIs" priority="13" operator="equal" id="{2919E994-F8B4-4625-9646-6CEAB3E164A8}">
            <xm:f>Sheet2!$A$14</xm:f>
            <x14:dxf>
              <fill>
                <patternFill>
                  <bgColor rgb="FFF1C40F"/>
                </patternFill>
              </fill>
            </x14:dxf>
          </x14:cfRule>
          <x14:cfRule type="cellIs" priority="14" operator="equal" id="{4B59B31E-C89F-463F-B400-56E2FBC66D41}">
            <xm:f>Sheet2!$A$13</xm:f>
            <x14:dxf>
              <fill>
                <patternFill>
                  <bgColor rgb="FFF39C12"/>
                </patternFill>
              </fill>
            </x14:dxf>
          </x14:cfRule>
          <x14:cfRule type="cellIs" priority="15" operator="equal" id="{6B00AEDB-8267-46FD-8A90-F8C8A90AF130}">
            <xm:f>Sheet2!$A$12</xm:f>
            <x14:dxf>
              <fill>
                <patternFill>
                  <bgColor rgb="FFE67E22"/>
                </patternFill>
              </fill>
            </x14:dxf>
          </x14:cfRule>
          <x14:cfRule type="cellIs" priority="16" operator="equal" id="{6B400D89-33D1-4124-A1A7-1BDE0F81E496}">
            <xm:f>Sheet2!$A$11</xm:f>
            <x14:dxf>
              <fill>
                <patternFill>
                  <bgColor rgb="FFE74C3C"/>
                </patternFill>
              </fill>
            </x14:dxf>
          </x14:cfRule>
          <xm:sqref>L6:L82</xm:sqref>
        </x14:conditionalFormatting>
        <x14:conditionalFormatting xmlns:xm="http://schemas.microsoft.com/office/excel/2006/main">
          <x14:cfRule type="cellIs" priority="6" operator="equal" id="{BB3CA90E-5E6B-42F3-9B06-990EC5910524}">
            <xm:f>Sheet2!$A$22</xm:f>
            <x14:dxf>
              <fill>
                <patternFill>
                  <bgColor rgb="FF27AE60"/>
                </patternFill>
              </fill>
            </x14:dxf>
          </x14:cfRule>
          <x14:cfRule type="cellIs" priority="7" operator="equal" id="{6D663EE0-B0EC-48A5-A125-3FDA59B4D745}">
            <xm:f>Sheet2!$A$21</xm:f>
            <x14:dxf>
              <fill>
                <patternFill>
                  <bgColor rgb="FFF1C40F"/>
                </patternFill>
              </fill>
            </x14:dxf>
          </x14:cfRule>
          <x14:cfRule type="cellIs" priority="8" operator="equal" id="{C54CACFE-202D-407E-9567-58AFEA020335}">
            <xm:f>Sheet2!$A$20</xm:f>
            <x14:dxf>
              <fill>
                <patternFill>
                  <bgColor rgb="FFF39C12"/>
                </patternFill>
              </fill>
            </x14:dxf>
          </x14:cfRule>
          <x14:cfRule type="cellIs" priority="9" operator="equal" id="{EA64FC46-5040-44BC-9EDB-CE643FEB7023}">
            <xm:f>Sheet2!$A$19</xm:f>
            <x14:dxf>
              <fill>
                <patternFill>
                  <bgColor rgb="FFE67E22"/>
                </patternFill>
              </fill>
            </x14:dxf>
          </x14:cfRule>
          <x14:cfRule type="cellIs" priority="10" operator="equal" id="{9E40F83D-25F8-4815-ADDA-56A2CE910FBB}">
            <xm:f>Sheet2!$A$18</xm:f>
            <x14:dxf>
              <fill>
                <patternFill>
                  <bgColor rgb="FFE74C3C"/>
                </patternFill>
              </fill>
            </x14:dxf>
          </x14:cfRule>
          <xm:sqref>M6:M82</xm:sqref>
        </x14:conditionalFormatting>
        <x14:conditionalFormatting xmlns:xm="http://schemas.microsoft.com/office/excel/2006/main">
          <x14:cfRule type="cellIs" priority="1" operator="equal" id="{DCAFA0E5-35ED-4093-B3A5-4516D912BFC5}">
            <xm:f>Sheet2!$A$28</xm:f>
            <x14:dxf>
              <fill>
                <patternFill>
                  <bgColor rgb="FFF1C40F"/>
                </patternFill>
              </fill>
            </x14:dxf>
          </x14:cfRule>
          <x14:cfRule type="cellIs" priority="2" operator="equal" id="{11DDE98B-3F6C-4592-AAAC-D2D235D4503B}">
            <xm:f>Sheet2!$A$29</xm:f>
            <x14:dxf>
              <fill>
                <patternFill>
                  <bgColor rgb="FF27AE60"/>
                </patternFill>
              </fill>
            </x14:dxf>
          </x14:cfRule>
          <x14:cfRule type="cellIs" priority="3" operator="equal" id="{042C8C0B-6D01-4A09-AF81-7904831CF590}">
            <xm:f>Sheet2!$A$27</xm:f>
            <x14:dxf>
              <fill>
                <patternFill>
                  <bgColor rgb="FFF39C12"/>
                </patternFill>
              </fill>
            </x14:dxf>
          </x14:cfRule>
          <x14:cfRule type="cellIs" priority="4" operator="equal" id="{29A3E9B8-1EFA-4233-959C-0ED69F7F5078}">
            <xm:f>Sheet2!$A$26</xm:f>
            <x14:dxf>
              <fill>
                <patternFill>
                  <bgColor rgb="FFE67E22"/>
                </patternFill>
              </fill>
            </x14:dxf>
          </x14:cfRule>
          <x14:cfRule type="cellIs" priority="5" operator="equal" id="{A3A04B65-C4B1-49BA-80DE-2FC85D729A42}">
            <xm:f>Sheet2!$A$25</xm:f>
            <x14:dxf>
              <fill>
                <patternFill>
                  <bgColor rgb="FFE74C3C"/>
                </patternFill>
              </fill>
            </x14:dxf>
          </x14:cfRule>
          <xm:sqref>N6:N82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Sheet2!$A$4:$A$8</xm:f>
          </x14:formula1>
          <xm:sqref>K6:K82</xm:sqref>
        </x14:dataValidation>
        <x14:dataValidation type="list" allowBlank="1" showInputMessage="1" showErrorMessage="1">
          <x14:formula1>
            <xm:f>Sheet2!$A$11:$A$15</xm:f>
          </x14:formula1>
          <xm:sqref>L6:L82</xm:sqref>
        </x14:dataValidation>
        <x14:dataValidation type="list" allowBlank="1" showInputMessage="1" showErrorMessage="1">
          <x14:formula1>
            <xm:f>Sheet2!$A$18:$A$22</xm:f>
          </x14:formula1>
          <xm:sqref>M6:M10 M12:M30 M33:M62 M64:M65 M68:M69 M71:M72 M75 M78</xm:sqref>
        </x14:dataValidation>
        <x14:dataValidation type="list" allowBlank="1" showInputMessage="1" showErrorMessage="1">
          <x14:formula1>
            <xm:f>Sheet2!$A$25:$A$29</xm:f>
          </x14:formula1>
          <xm:sqref>N6:N10 N12:N82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11" sqref="A11"/>
    </sheetView>
  </sheetViews>
  <sheetFormatPr defaultRowHeight="14.4" x14ac:dyDescent="0.3"/>
  <cols>
    <col min="1" max="1" width="29.6640625" bestFit="1" customWidth="1"/>
  </cols>
  <sheetData>
    <row r="1" spans="1:1" x14ac:dyDescent="0.3">
      <c r="A1" s="5" t="s">
        <v>251</v>
      </c>
    </row>
    <row r="3" spans="1:1" x14ac:dyDescent="0.3">
      <c r="A3" s="6" t="s">
        <v>252</v>
      </c>
    </row>
    <row r="4" spans="1:1" x14ac:dyDescent="0.3">
      <c r="A4" s="1" t="s">
        <v>253</v>
      </c>
    </row>
    <row r="5" spans="1:1" x14ac:dyDescent="0.3">
      <c r="A5" s="1" t="s">
        <v>254</v>
      </c>
    </row>
    <row r="6" spans="1:1" x14ac:dyDescent="0.3">
      <c r="A6" s="1" t="s">
        <v>255</v>
      </c>
    </row>
    <row r="7" spans="1:1" x14ac:dyDescent="0.3">
      <c r="A7" s="1" t="s">
        <v>256</v>
      </c>
    </row>
    <row r="8" spans="1:1" x14ac:dyDescent="0.3">
      <c r="A8" s="1" t="s">
        <v>257</v>
      </c>
    </row>
    <row r="10" spans="1:1" x14ac:dyDescent="0.3">
      <c r="A10" s="6" t="s">
        <v>258</v>
      </c>
    </row>
    <row r="11" spans="1:1" x14ac:dyDescent="0.3">
      <c r="A11" s="1" t="s">
        <v>259</v>
      </c>
    </row>
    <row r="12" spans="1:1" x14ac:dyDescent="0.3">
      <c r="A12" s="1" t="s">
        <v>260</v>
      </c>
    </row>
    <row r="13" spans="1:1" x14ac:dyDescent="0.3">
      <c r="A13" s="1" t="s">
        <v>261</v>
      </c>
    </row>
    <row r="14" spans="1:1" x14ac:dyDescent="0.3">
      <c r="A14" s="1" t="s">
        <v>262</v>
      </c>
    </row>
    <row r="15" spans="1:1" x14ac:dyDescent="0.3">
      <c r="A15" s="1" t="s">
        <v>263</v>
      </c>
    </row>
    <row r="17" spans="1:1" x14ac:dyDescent="0.3">
      <c r="A17" s="6" t="s">
        <v>264</v>
      </c>
    </row>
    <row r="18" spans="1:1" x14ac:dyDescent="0.3">
      <c r="A18" s="1" t="s">
        <v>265</v>
      </c>
    </row>
    <row r="19" spans="1:1" x14ac:dyDescent="0.3">
      <c r="A19" s="1" t="s">
        <v>266</v>
      </c>
    </row>
    <row r="20" spans="1:1" x14ac:dyDescent="0.3">
      <c r="A20" s="1" t="s">
        <v>267</v>
      </c>
    </row>
    <row r="21" spans="1:1" x14ac:dyDescent="0.3">
      <c r="A21" s="1" t="s">
        <v>268</v>
      </c>
    </row>
    <row r="22" spans="1:1" x14ac:dyDescent="0.3">
      <c r="A22" s="1" t="s">
        <v>269</v>
      </c>
    </row>
    <row r="24" spans="1:1" x14ac:dyDescent="0.3">
      <c r="A24" s="6" t="s">
        <v>270</v>
      </c>
    </row>
    <row r="25" spans="1:1" x14ac:dyDescent="0.3">
      <c r="A25" s="1" t="s">
        <v>271</v>
      </c>
    </row>
    <row r="26" spans="1:1" x14ac:dyDescent="0.3">
      <c r="A26" s="1" t="s">
        <v>272</v>
      </c>
    </row>
    <row r="27" spans="1:1" x14ac:dyDescent="0.3">
      <c r="A27" s="1" t="s">
        <v>273</v>
      </c>
    </row>
    <row r="28" spans="1:1" x14ac:dyDescent="0.3">
      <c r="A28" s="1" t="s">
        <v>274</v>
      </c>
    </row>
    <row r="29" spans="1:1" x14ac:dyDescent="0.3">
      <c r="A29" s="1" t="s">
        <v>275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0018C040B468468237E999DCC3CEE7" ma:contentTypeVersion="1" ma:contentTypeDescription="Create a new document." ma:contentTypeScope="" ma:versionID="c6f1f926ceaad8b3c827f0730d0982ff">
  <xsd:schema xmlns:xsd="http://www.w3.org/2001/XMLSchema" xmlns:xs="http://www.w3.org/2001/XMLSchema" xmlns:p="http://schemas.microsoft.com/office/2006/metadata/properties" xmlns:ns2="4b91531d-a4f7-47e3-8687-1e7e838a3343" targetNamespace="http://schemas.microsoft.com/office/2006/metadata/properties" ma:root="true" ma:fieldsID="0343b9f753f350af6d0219bbd4f1bbc3" ns2:_="">
    <xsd:import namespace="4b91531d-a4f7-47e3-8687-1e7e838a334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1531d-a4f7-47e3-8687-1e7e838a334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b91531d-a4f7-47e3-8687-1e7e838a3343">VWZWURQ6C24W-2707-1001</_dlc_DocId>
    <_dlc_DocIdUrl xmlns="4b91531d-a4f7-47e3-8687-1e7e838a3343">
      <Url>http://tis.che.org/eis/eis_team/isac/_layouts/DocIdRedir.aspx?ID=VWZWURQ6C24W-2707-1001</Url>
      <Description>VWZWURQ6C24W-2707-1001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F59AC36-FFA5-4A50-80E6-A5AFC81417E5}">
  <ds:schemaRefs>
    <ds:schemaRef ds:uri="http://schemas.microsoft.com/sharepoint/v3/contenttype/forms"/>
  </ds:schemaRefs>
</ds:datastoreItem>
</file>

<file path=customXml/itemProps2.xml><?xml version="1.0" encoding="utf-8"?>
<ds:datastoreItem xmlns:ds="http://schemas.openxmlformats.org/officeDocument/2006/customXml" ds:itemID="{B7D05081-9125-40B8-AE71-BD96F20DE6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91531d-a4f7-47e3-8687-1e7e838a3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6F439F-4C12-4C15-807C-13914935D21F}">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4b91531d-a4f7-47e3-8687-1e7e838a3343"/>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5DE8726D-9BEE-40CA-84E7-D2F9730F8CA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Dashboard</vt:lpstr>
      <vt:lpstr>FY19</vt:lpstr>
      <vt:lpstr>FY20</vt:lpstr>
      <vt:lpstr>FY21</vt:lpstr>
      <vt:lpstr>FY22</vt:lpstr>
      <vt:lpstr>FY23</vt:lpstr>
      <vt:lpstr>Sheet2</vt:lpstr>
    </vt:vector>
  </TitlesOfParts>
  <Company>University of Texas Medical Branch - Galveston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cp:lastModifiedBy>
  <dcterms:created xsi:type="dcterms:W3CDTF">2018-07-05T02:57:44Z</dcterms:created>
  <dcterms:modified xsi:type="dcterms:W3CDTF">2021-10-30T03:40:49Z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0x010100700018C040B468468237E999DCC3CEE7</vt:lpwstr>
  </property>
  <property fmtid="{D5CDD505-2E9C-101B-9397-08002B2CF9AE}" pid="4" name="_dlc_DocIdItemGuid">
    <vt:lpwstr>aa098635-9d50-40e3-81b5-ff4a5b2d0116</vt:lpwstr>
  </property>
</Properties>
</file>