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25" windowHeight="8640" activeTab="0"/>
  </bookViews>
  <sheets>
    <sheet name="Sample Costs" sheetId="1" r:id="rId1"/>
  </sheets>
  <definedNames>
    <definedName name="_xlnm.Print_Area" localSheetId="0">'Sample Costs'!$A$1:$F$51</definedName>
    <definedName name="_xlnm.Print_Titles" localSheetId="0">'Sample Costs'!$1:$1</definedName>
  </definedNames>
  <calcPr fullCalcOnLoad="1"/>
</workbook>
</file>

<file path=xl/sharedStrings.xml><?xml version="1.0" encoding="utf-8"?>
<sst xmlns="http://schemas.openxmlformats.org/spreadsheetml/2006/main" count="77" uniqueCount="68">
  <si>
    <t>Project   Tasks/Product needs</t>
  </si>
  <si>
    <t>Product Selections (initial)</t>
  </si>
  <si>
    <t>RSA Authentication Manager</t>
  </si>
  <si>
    <t>RSA Authenticators:</t>
  </si>
  <si>
    <t>Desktop/laptop/Mobile: SecurID 700</t>
  </si>
  <si>
    <t>RSA SecurID Appliance</t>
  </si>
  <si>
    <t>RSA Authentication Agent 6.0 for MS</t>
  </si>
  <si>
    <t>RSA ACE/Agent 5.6 for windows</t>
  </si>
  <si>
    <t xml:space="preserve">RSA Authentication Agent 5.3 for Web for IIS </t>
  </si>
  <si>
    <t>RSA Certificate Manager</t>
  </si>
  <si>
    <t>RSA Registration Manager</t>
  </si>
  <si>
    <t>RSA Key recovery Manager</t>
  </si>
  <si>
    <t xml:space="preserve">PKI-Two Factor Authenitcation Project </t>
  </si>
  <si>
    <t>Hardware / Software/ Service</t>
  </si>
  <si>
    <t>Net</t>
  </si>
  <si>
    <t>Selected Options including discounts</t>
  </si>
  <si>
    <t>Initial Hardware Identification (SERVER)</t>
  </si>
  <si>
    <t>Processor</t>
  </si>
  <si>
    <t>3.0 GHz</t>
  </si>
  <si>
    <t>Memory</t>
  </si>
  <si>
    <t>1 GB</t>
  </si>
  <si>
    <t>Disk Space</t>
  </si>
  <si>
    <t>1.5 GB</t>
  </si>
  <si>
    <t>Hardware identification  (tokens/fobs)</t>
  </si>
  <si>
    <t>505 &gt; units  3yr</t>
  </si>
  <si>
    <t>SecurID 800</t>
  </si>
  <si>
    <t>warranty/support</t>
  </si>
  <si>
    <t>lifetime warranty for defect.. Etc.. Online form for replacement</t>
  </si>
  <si>
    <t xml:space="preserve">Base addition (1 master 1 replica)  </t>
  </si>
  <si>
    <t>Enterprise   (1 master, 6 realms, 10 replicas per realm)</t>
  </si>
  <si>
    <t>maintenance support 9-5)</t>
  </si>
  <si>
    <t>18% of license cost</t>
  </si>
  <si>
    <t>maintenance  support 7-24)</t>
  </si>
  <si>
    <t>25% of license cost</t>
  </si>
  <si>
    <t>license and token costs the same Reccomened as standalone system</t>
  </si>
  <si>
    <t>1 year hardware/replacement warranty, and 459.00/year after 1st yr</t>
  </si>
  <si>
    <t>free  w/authentication mgr</t>
  </si>
  <si>
    <t>free w/authenticaton mgr</t>
  </si>
  <si>
    <t>free w /authenitcation mgr</t>
  </si>
  <si>
    <t xml:space="preserve">RSA Sign-on Manager </t>
  </si>
  <si>
    <t>maintenance support (9-5)</t>
  </si>
  <si>
    <t>maintenance  support (7-24)</t>
  </si>
  <si>
    <t xml:space="preserve">RSA ClearTrust (DLVR in  May) </t>
  </si>
  <si>
    <t>RSA Digital Certificate Management Solutions  (DLVR in May-June)</t>
  </si>
  <si>
    <t xml:space="preserve">based on the number of user &gt;501  </t>
  </si>
  <si>
    <t xml:space="preserve">based on the number of user &lt;501  </t>
  </si>
  <si>
    <t>baseon on number of users</t>
  </si>
  <si>
    <t>escrow system</t>
  </si>
  <si>
    <t>HSM</t>
  </si>
  <si>
    <t>NSHIELDF3-PCI-150 need 2 (master/replica)</t>
  </si>
  <si>
    <t>SC-NCIPHER-10-PACK Smart cards need 2</t>
  </si>
  <si>
    <t xml:space="preserve">Training </t>
  </si>
  <si>
    <t>6-10 person class</t>
  </si>
  <si>
    <t xml:space="preserve">On-Site  </t>
  </si>
  <si>
    <t>customizable from  a list of choices</t>
  </si>
  <si>
    <t>Capital and training</t>
  </si>
  <si>
    <t xml:space="preserve">Consulting </t>
  </si>
  <si>
    <t>Preparation</t>
  </si>
  <si>
    <t>2400.00 day (can cut to 2000.00)</t>
  </si>
  <si>
    <t>10 Days</t>
  </si>
  <si>
    <t xml:space="preserve">Install    </t>
  </si>
  <si>
    <t xml:space="preserve">Configuration  and support   </t>
  </si>
  <si>
    <t>PKI Solution</t>
  </si>
  <si>
    <t>Total Project Cost</t>
  </si>
  <si>
    <r>
      <t xml:space="preserve">RSA Authentication Agent Software </t>
    </r>
  </si>
  <si>
    <r>
      <t xml:space="preserve">password mgr in the enterprise, can be used standalone as a password manager device by itself, or can tie into Authentication manager, or certificate manager.  </t>
    </r>
    <r>
      <rPr>
        <i/>
        <sz val="10"/>
        <rFont val="Times New Roman"/>
        <family val="1"/>
      </rPr>
      <t>Priced by user.</t>
    </r>
  </si>
  <si>
    <r>
      <t xml:space="preserve">web applications with partner portals. </t>
    </r>
    <r>
      <rPr>
        <i/>
        <sz val="10"/>
        <rFont val="Times New Roman"/>
        <family val="1"/>
      </rPr>
      <t xml:space="preserve">Standlone like signon manager, same features as standalone but outside the enterprise </t>
    </r>
  </si>
  <si>
    <t>COSTS + / 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</si>
</sst>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</numFmts>
  <fonts count="53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Arial"/>
      <family val="0"/>
    </font>
    <font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10" xfId="57" applyFont="1" applyBorder="1" applyAlignment="1">
      <alignment vertical="top" wrapText="1"/>
      <protection/>
    </xf>
    <xf numFmtId="0" fontId="6" fillId="33" borderId="10" xfId="57" applyFont="1" applyFill="1" applyBorder="1" applyAlignment="1">
      <alignment vertical="top" wrapText="1"/>
      <protection/>
    </xf>
    <xf numFmtId="0" fontId="6" fillId="34" borderId="10" xfId="57" applyFont="1" applyFill="1" applyBorder="1" applyAlignment="1">
      <alignment vertical="center" wrapText="1"/>
      <protection/>
    </xf>
    <xf numFmtId="0" fontId="14" fillId="34" borderId="10" xfId="57" applyFont="1" applyFill="1" applyBorder="1" applyAlignment="1">
      <alignment horizontal="left" vertical="center"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170" fontId="5" fillId="35" borderId="10" xfId="57" applyNumberFormat="1" applyFont="1" applyFill="1" applyBorder="1" applyAlignment="1">
      <alignment vertical="top" wrapText="1"/>
      <protection/>
    </xf>
    <xf numFmtId="170" fontId="5" fillId="0" borderId="10" xfId="57" applyNumberFormat="1" applyFont="1" applyBorder="1" applyAlignment="1">
      <alignment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70" fontId="16" fillId="0" borderId="10" xfId="57" applyNumberFormat="1" applyFont="1" applyBorder="1" applyAlignment="1">
      <alignment horizontal="left" vertical="top" wrapText="1"/>
      <protection/>
    </xf>
    <xf numFmtId="0" fontId="6" fillId="0" borderId="10" xfId="57" applyFont="1" applyBorder="1" applyAlignment="1">
      <alignment horizontal="right" vertical="top" wrapText="1"/>
      <protection/>
    </xf>
    <xf numFmtId="0" fontId="6" fillId="36" borderId="10" xfId="57" applyFont="1" applyFill="1" applyBorder="1" applyAlignment="1">
      <alignment vertical="top" wrapText="1"/>
      <protection/>
    </xf>
    <xf numFmtId="9" fontId="5" fillId="0" borderId="10" xfId="57" applyNumberFormat="1" applyFont="1" applyBorder="1" applyAlignment="1">
      <alignment vertical="top" wrapText="1"/>
      <protection/>
    </xf>
    <xf numFmtId="0" fontId="15" fillId="34" borderId="10" xfId="53" applyFont="1" applyFill="1" applyBorder="1" applyAlignment="1" applyProtection="1">
      <alignment vertical="top" wrapText="1"/>
      <protection/>
    </xf>
    <xf numFmtId="0" fontId="15" fillId="0" borderId="10" xfId="53" applyFont="1" applyBorder="1" applyAlignment="1" applyProtection="1">
      <alignment vertical="top" wrapText="1"/>
      <protection/>
    </xf>
    <xf numFmtId="0" fontId="10" fillId="0" borderId="10" xfId="57" applyFont="1" applyBorder="1" applyAlignment="1">
      <alignment horizontal="left" vertical="top" wrapText="1"/>
      <protection/>
    </xf>
    <xf numFmtId="0" fontId="6" fillId="0" borderId="10" xfId="57" applyFont="1" applyBorder="1" applyAlignment="1">
      <alignment horizontal="left" vertical="top" wrapText="1"/>
      <protection/>
    </xf>
    <xf numFmtId="0" fontId="15" fillId="0" borderId="10" xfId="53" applyFont="1" applyBorder="1" applyAlignment="1" applyProtection="1">
      <alignment horizontal="right" vertical="top" wrapText="1"/>
      <protection/>
    </xf>
    <xf numFmtId="0" fontId="15" fillId="0" borderId="10" xfId="53" applyFont="1" applyBorder="1" applyAlignment="1" applyProtection="1">
      <alignment horizontal="left" vertical="top" wrapText="1"/>
      <protection/>
    </xf>
    <xf numFmtId="0" fontId="8" fillId="0" borderId="10" xfId="57" applyFont="1" applyBorder="1" applyAlignment="1">
      <alignment vertical="top" wrapText="1"/>
      <protection/>
    </xf>
    <xf numFmtId="0" fontId="18" fillId="0" borderId="10" xfId="57" applyNumberFormat="1" applyFont="1" applyBorder="1" applyAlignment="1" quotePrefix="1">
      <alignment vertical="top" wrapText="1"/>
      <protection/>
    </xf>
    <xf numFmtId="0" fontId="6" fillId="36" borderId="10" xfId="57" applyFont="1" applyFill="1" applyBorder="1" applyAlignment="1">
      <alignment horizontal="right" vertical="top" wrapText="1"/>
      <protection/>
    </xf>
    <xf numFmtId="0" fontId="5" fillId="37" borderId="10" xfId="57" applyFont="1" applyFill="1" applyBorder="1" applyAlignment="1">
      <alignment vertical="top" wrapText="1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0" borderId="10" xfId="57" applyFont="1" applyBorder="1" applyAlignment="1">
      <alignment horizontal="right" vertical="top" wrapText="1"/>
      <protection/>
    </xf>
    <xf numFmtId="170" fontId="5" fillId="0" borderId="0" xfId="57" applyNumberFormat="1" applyFont="1" applyFill="1">
      <alignment/>
      <protection/>
    </xf>
    <xf numFmtId="0" fontId="12" fillId="38" borderId="11" xfId="57" applyFont="1" applyFill="1" applyBorder="1" applyAlignment="1">
      <alignment horizontal="center" vertical="center" wrapText="1"/>
      <protection/>
    </xf>
    <xf numFmtId="0" fontId="12" fillId="38" borderId="12" xfId="57" applyFont="1" applyFill="1" applyBorder="1" applyAlignment="1">
      <alignment horizontal="center" vertical="center" wrapText="1"/>
      <protection/>
    </xf>
    <xf numFmtId="0" fontId="13" fillId="38" borderId="12" xfId="57" applyFont="1" applyFill="1" applyBorder="1" applyAlignment="1">
      <alignment horizontal="center" vertical="center" wrapText="1"/>
      <protection/>
    </xf>
    <xf numFmtId="0" fontId="13" fillId="38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ject PKI-RSA Timelin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asecurity.com/node.asp?id=1157" TargetMode="External" /><Relationship Id="rId2" Type="http://schemas.openxmlformats.org/officeDocument/2006/relationships/hyperlink" Target="http://www.rsasecurity.com/node.asp?id=2826" TargetMode="External" /><Relationship Id="rId3" Type="http://schemas.openxmlformats.org/officeDocument/2006/relationships/hyperlink" Target="http://www.rsasecurity.com/node.asp?id=1175" TargetMode="External" /><Relationship Id="rId4" Type="http://schemas.openxmlformats.org/officeDocument/2006/relationships/hyperlink" Target="http://www.rsasecurity.com/node.asp?id=1175" TargetMode="External" /><Relationship Id="rId5" Type="http://schemas.openxmlformats.org/officeDocument/2006/relationships/hyperlink" Target="http://www.rsasecurity.com/node.asp?id=2807" TargetMode="External" /><Relationship Id="rId6" Type="http://schemas.openxmlformats.org/officeDocument/2006/relationships/hyperlink" Target="http://www.rsasecurity.com/node.asp?id=2541" TargetMode="External" /><Relationship Id="rId7" Type="http://schemas.openxmlformats.org/officeDocument/2006/relationships/hyperlink" Target="http://www.rsasecurity.com/node.asp?id=1186" TargetMode="External" /><Relationship Id="rId8" Type="http://schemas.openxmlformats.org/officeDocument/2006/relationships/hyperlink" Target="http://www.rsasecurity.com/node.asp?id=1186" TargetMode="External" /><Relationship Id="rId9" Type="http://schemas.openxmlformats.org/officeDocument/2006/relationships/hyperlink" Target="http://www.rsasecurity.com/node.asp?id=1224" TargetMode="External" /><Relationship Id="rId10" Type="http://schemas.openxmlformats.org/officeDocument/2006/relationships/hyperlink" Target="http://www.rsasecurity.com/node.asp?id=1227" TargetMode="External" /><Relationship Id="rId11" Type="http://schemas.openxmlformats.org/officeDocument/2006/relationships/hyperlink" Target="http://www.rsasecurity.com/node.asp?id=1229" TargetMode="External" /><Relationship Id="rId12" Type="http://schemas.openxmlformats.org/officeDocument/2006/relationships/hyperlink" Target="http://www.rsasecurity.com/node.asp?id=1166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5">
      <selection activeCell="C49" sqref="C49"/>
    </sheetView>
  </sheetViews>
  <sheetFormatPr defaultColWidth="9.140625" defaultRowHeight="15"/>
  <cols>
    <col min="1" max="1" width="49.28125" style="1" customWidth="1"/>
    <col min="2" max="2" width="35.7109375" style="1" customWidth="1"/>
    <col min="3" max="3" width="18.140625" style="1" customWidth="1"/>
    <col min="4" max="4" width="10.57421875" style="1" customWidth="1"/>
    <col min="5" max="5" width="21.57421875" style="1" customWidth="1"/>
    <col min="6" max="6" width="19.421875" style="28" customWidth="1"/>
    <col min="7" max="16384" width="9.140625" style="1" customWidth="1"/>
  </cols>
  <sheetData>
    <row r="1" spans="1:6" ht="31.5" customHeight="1">
      <c r="A1" s="29" t="s">
        <v>12</v>
      </c>
      <c r="B1" s="30"/>
      <c r="C1" s="31"/>
      <c r="D1" s="31"/>
      <c r="E1" s="31"/>
      <c r="F1" s="32"/>
    </row>
    <row r="2" spans="1:6" ht="27" customHeight="1">
      <c r="A2" s="4" t="s">
        <v>0</v>
      </c>
      <c r="B2" s="5" t="s">
        <v>13</v>
      </c>
      <c r="C2" s="6" t="s">
        <v>67</v>
      </c>
      <c r="D2" s="7"/>
      <c r="E2" s="8" t="s">
        <v>14</v>
      </c>
      <c r="F2" s="9" t="s">
        <v>15</v>
      </c>
    </row>
    <row r="3" spans="1:6" ht="23.25" customHeight="1">
      <c r="A3" s="3" t="s">
        <v>16</v>
      </c>
      <c r="B3" s="2"/>
      <c r="C3" s="10"/>
      <c r="D3" s="2"/>
      <c r="E3" s="2"/>
      <c r="F3" s="9"/>
    </row>
    <row r="4" spans="1:6" ht="28.5" customHeight="1">
      <c r="A4" s="11" t="s">
        <v>17</v>
      </c>
      <c r="B4" s="11" t="s">
        <v>18</v>
      </c>
      <c r="C4" s="10"/>
      <c r="D4" s="2"/>
      <c r="E4" s="2"/>
      <c r="F4" s="9"/>
    </row>
    <row r="5" spans="1:6" ht="28.5" customHeight="1">
      <c r="A5" s="11" t="s">
        <v>19</v>
      </c>
      <c r="B5" s="11" t="s">
        <v>20</v>
      </c>
      <c r="C5" s="12"/>
      <c r="D5" s="2"/>
      <c r="E5" s="2"/>
      <c r="F5" s="9"/>
    </row>
    <row r="6" spans="1:6" ht="28.5" customHeight="1">
      <c r="A6" s="11" t="s">
        <v>21</v>
      </c>
      <c r="B6" s="11" t="s">
        <v>22</v>
      </c>
      <c r="C6" s="12"/>
      <c r="D6" s="2"/>
      <c r="E6" s="2"/>
      <c r="F6" s="9"/>
    </row>
    <row r="7" spans="1:6" ht="28.5" customHeight="1">
      <c r="A7" s="2"/>
      <c r="B7" s="2"/>
      <c r="C7" s="12"/>
      <c r="D7" s="2"/>
      <c r="E7" s="2"/>
      <c r="F7" s="9"/>
    </row>
    <row r="8" spans="1:6" ht="23.25" customHeight="1">
      <c r="A8" s="3" t="s">
        <v>23</v>
      </c>
      <c r="B8" s="2"/>
      <c r="C8" s="10"/>
      <c r="D8" s="2"/>
      <c r="E8" s="2"/>
      <c r="F8" s="9"/>
    </row>
    <row r="9" spans="1:6" ht="28.5" customHeight="1">
      <c r="A9" s="13" t="s">
        <v>4</v>
      </c>
      <c r="B9" s="14" t="s">
        <v>24</v>
      </c>
      <c r="C9" s="10">
        <v>60</v>
      </c>
      <c r="D9" s="15">
        <v>0.35</v>
      </c>
      <c r="E9" s="10">
        <f>C9*505*0.65</f>
        <v>19695</v>
      </c>
      <c r="F9" s="9">
        <f>C9*505*0.65</f>
        <v>19695</v>
      </c>
    </row>
    <row r="10" spans="1:6" ht="28.5" customHeight="1">
      <c r="A10" s="13" t="s">
        <v>25</v>
      </c>
      <c r="B10" s="14" t="s">
        <v>24</v>
      </c>
      <c r="C10" s="10">
        <v>72</v>
      </c>
      <c r="D10" s="15">
        <v>0.35</v>
      </c>
      <c r="E10" s="10">
        <f>C10*505*0.65</f>
        <v>23634</v>
      </c>
      <c r="F10" s="9"/>
    </row>
    <row r="11" spans="1:6" ht="42.75" customHeight="1">
      <c r="A11" s="13" t="s">
        <v>26</v>
      </c>
      <c r="B11" s="14" t="s">
        <v>27</v>
      </c>
      <c r="C11" s="10"/>
      <c r="D11" s="2"/>
      <c r="E11" s="2"/>
      <c r="F11" s="9"/>
    </row>
    <row r="12" spans="1:6" ht="23.25" customHeight="1">
      <c r="A12" s="3" t="s">
        <v>1</v>
      </c>
      <c r="B12" s="2"/>
      <c r="C12" s="10"/>
      <c r="D12" s="2"/>
      <c r="E12" s="2"/>
      <c r="F12" s="9"/>
    </row>
    <row r="13" spans="1:6" ht="24.75" customHeight="1">
      <c r="A13" s="16" t="s">
        <v>2</v>
      </c>
      <c r="B13" s="2" t="s">
        <v>28</v>
      </c>
      <c r="C13" s="10">
        <v>46</v>
      </c>
      <c r="D13" s="15">
        <v>0.35</v>
      </c>
      <c r="E13" s="10">
        <f>C13*505*0.65</f>
        <v>15099.5</v>
      </c>
      <c r="F13" s="9"/>
    </row>
    <row r="14" spans="1:6" ht="25.5">
      <c r="A14" s="17"/>
      <c r="B14" s="2" t="s">
        <v>29</v>
      </c>
      <c r="C14" s="10">
        <v>62</v>
      </c>
      <c r="D14" s="15">
        <v>0.35</v>
      </c>
      <c r="E14" s="10">
        <f>C14*505*0.65</f>
        <v>20351.5</v>
      </c>
      <c r="F14" s="9">
        <f>C14*505*0.65</f>
        <v>20351.5</v>
      </c>
    </row>
    <row r="15" spans="1:6" ht="15.75" customHeight="1">
      <c r="A15" s="17"/>
      <c r="B15" s="2" t="s">
        <v>30</v>
      </c>
      <c r="C15" s="10"/>
      <c r="D15" s="2"/>
      <c r="E15" s="2" t="s">
        <v>31</v>
      </c>
      <c r="F15" s="9">
        <f>F14*0.18</f>
        <v>3663.27</v>
      </c>
    </row>
    <row r="16" spans="1:6" ht="15.75" customHeight="1">
      <c r="A16" s="17"/>
      <c r="B16" s="2" t="s">
        <v>32</v>
      </c>
      <c r="C16" s="10"/>
      <c r="D16" s="2"/>
      <c r="E16" s="2" t="s">
        <v>33</v>
      </c>
      <c r="F16" s="9"/>
    </row>
    <row r="17" spans="1:6" ht="24.75" customHeight="1">
      <c r="A17" s="16" t="s">
        <v>3</v>
      </c>
      <c r="B17" s="2"/>
      <c r="C17" s="10"/>
      <c r="D17" s="15"/>
      <c r="E17" s="10"/>
      <c r="F17" s="9"/>
    </row>
    <row r="18" spans="1:6" ht="15.75">
      <c r="A18" s="18"/>
      <c r="B18" s="2"/>
      <c r="C18" s="10"/>
      <c r="D18" s="2"/>
      <c r="E18" s="2"/>
      <c r="F18" s="9"/>
    </row>
    <row r="19" spans="1:6" ht="30.75" customHeight="1">
      <c r="A19" s="16" t="s">
        <v>5</v>
      </c>
      <c r="B19" s="2" t="s">
        <v>34</v>
      </c>
      <c r="C19" s="10">
        <v>2499</v>
      </c>
      <c r="D19" s="15">
        <v>0.35</v>
      </c>
      <c r="E19" s="10">
        <f>C19*0.85</f>
        <v>2124.15</v>
      </c>
      <c r="F19" s="9">
        <f>C19*0.85</f>
        <v>2124.15</v>
      </c>
    </row>
    <row r="20" spans="1:6" ht="30" customHeight="1">
      <c r="A20" s="18"/>
      <c r="B20" s="2" t="s">
        <v>35</v>
      </c>
      <c r="C20" s="10"/>
      <c r="D20" s="2"/>
      <c r="E20" s="2"/>
      <c r="F20" s="9"/>
    </row>
    <row r="21" spans="1:6" ht="21" customHeight="1">
      <c r="A21" s="19" t="s">
        <v>64</v>
      </c>
      <c r="B21" s="2"/>
      <c r="C21" s="10"/>
      <c r="D21" s="2"/>
      <c r="E21" s="2"/>
      <c r="F21" s="9"/>
    </row>
    <row r="22" spans="1:6" ht="22.5" customHeight="1">
      <c r="A22" s="20" t="s">
        <v>6</v>
      </c>
      <c r="B22" s="2" t="s">
        <v>36</v>
      </c>
      <c r="C22" s="10"/>
      <c r="D22" s="2"/>
      <c r="E22" s="2"/>
      <c r="F22" s="9"/>
    </row>
    <row r="23" spans="1:6" ht="22.5" customHeight="1">
      <c r="A23" s="20" t="s">
        <v>7</v>
      </c>
      <c r="B23" s="2" t="s">
        <v>37</v>
      </c>
      <c r="C23" s="10"/>
      <c r="D23" s="2"/>
      <c r="E23" s="2"/>
      <c r="F23" s="9"/>
    </row>
    <row r="24" spans="1:6" ht="22.5" customHeight="1">
      <c r="A24" s="20" t="s">
        <v>8</v>
      </c>
      <c r="B24" s="2" t="s">
        <v>38</v>
      </c>
      <c r="C24" s="10"/>
      <c r="D24" s="2"/>
      <c r="E24" s="2"/>
      <c r="F24" s="9"/>
    </row>
    <row r="25" spans="1:6" ht="54" customHeight="1">
      <c r="A25" s="16" t="s">
        <v>39</v>
      </c>
      <c r="B25" s="2" t="s">
        <v>65</v>
      </c>
      <c r="C25" s="10">
        <v>52.5</v>
      </c>
      <c r="D25" s="15">
        <v>0.35</v>
      </c>
      <c r="E25" s="10">
        <f>C25*505*0.65</f>
        <v>17233.125</v>
      </c>
      <c r="F25" s="9">
        <f>C25*505*0.65</f>
        <v>17233.125</v>
      </c>
    </row>
    <row r="26" spans="1:6" ht="18" customHeight="1">
      <c r="A26" s="17"/>
      <c r="B26" s="2" t="s">
        <v>40</v>
      </c>
      <c r="C26" s="10"/>
      <c r="D26" s="2"/>
      <c r="E26" s="2" t="s">
        <v>31</v>
      </c>
      <c r="F26" s="9">
        <f>C25*505*0.65*0.18</f>
        <v>3101.9625</v>
      </c>
    </row>
    <row r="27" spans="1:6" ht="18" customHeight="1">
      <c r="A27" s="17"/>
      <c r="B27" s="2" t="s">
        <v>41</v>
      </c>
      <c r="C27" s="10"/>
      <c r="D27" s="2"/>
      <c r="E27" s="2" t="s">
        <v>33</v>
      </c>
      <c r="F27" s="9"/>
    </row>
    <row r="28" spans="1:6" ht="18.75" customHeight="1">
      <c r="A28" s="17"/>
      <c r="B28" s="2"/>
      <c r="C28" s="10"/>
      <c r="D28" s="2"/>
      <c r="E28" s="2"/>
      <c r="F28" s="9"/>
    </row>
    <row r="29" spans="1:6" ht="54" customHeight="1">
      <c r="A29" s="16" t="s">
        <v>42</v>
      </c>
      <c r="B29" s="2" t="s">
        <v>66</v>
      </c>
      <c r="C29" s="10">
        <v>0</v>
      </c>
      <c r="D29" s="15"/>
      <c r="E29" s="10"/>
      <c r="F29" s="9"/>
    </row>
    <row r="30" spans="1:6" ht="12.75">
      <c r="A30" s="21"/>
      <c r="B30" s="2"/>
      <c r="C30" s="10"/>
      <c r="D30" s="2"/>
      <c r="E30" s="2"/>
      <c r="F30" s="9"/>
    </row>
    <row r="31" spans="1:6" ht="30.75" customHeight="1">
      <c r="A31" s="16" t="s">
        <v>43</v>
      </c>
      <c r="B31" s="2"/>
      <c r="C31" s="10"/>
      <c r="D31" s="15"/>
      <c r="E31" s="10"/>
      <c r="F31" s="9"/>
    </row>
    <row r="32" spans="1:6" ht="20.25" customHeight="1">
      <c r="A32" s="20" t="s">
        <v>9</v>
      </c>
      <c r="B32" s="2" t="s">
        <v>44</v>
      </c>
      <c r="C32" s="10">
        <v>26.05</v>
      </c>
      <c r="D32" s="15">
        <v>0.35</v>
      </c>
      <c r="E32" s="10">
        <f>C32*501*0.65</f>
        <v>8483.1825</v>
      </c>
      <c r="F32" s="9">
        <f>C32*501*0.65</f>
        <v>8483.1825</v>
      </c>
    </row>
    <row r="33" spans="1:6" ht="20.25" customHeight="1">
      <c r="A33" s="20"/>
      <c r="B33" s="2" t="s">
        <v>45</v>
      </c>
      <c r="C33" s="10">
        <v>30</v>
      </c>
      <c r="D33" s="15">
        <v>0.35</v>
      </c>
      <c r="E33" s="10">
        <f>C33*501*0.65</f>
        <v>9769.5</v>
      </c>
      <c r="F33" s="9"/>
    </row>
    <row r="34" spans="1:6" ht="20.25" customHeight="1">
      <c r="A34" s="17"/>
      <c r="B34" s="2" t="s">
        <v>40</v>
      </c>
      <c r="C34" s="10">
        <v>4.69</v>
      </c>
      <c r="D34" s="2"/>
      <c r="E34" s="2"/>
      <c r="F34" s="9">
        <f>C34*501</f>
        <v>2349.69</v>
      </c>
    </row>
    <row r="35" spans="1:6" ht="20.25" customHeight="1">
      <c r="A35" s="17"/>
      <c r="B35" s="2" t="s">
        <v>41</v>
      </c>
      <c r="C35" s="10">
        <v>6.51</v>
      </c>
      <c r="D35" s="2"/>
      <c r="E35" s="2"/>
      <c r="F35" s="9"/>
    </row>
    <row r="36" spans="1:6" ht="20.25" customHeight="1">
      <c r="A36" s="20" t="s">
        <v>10</v>
      </c>
      <c r="B36" s="2" t="s">
        <v>46</v>
      </c>
      <c r="C36" s="10">
        <v>1</v>
      </c>
      <c r="D36" s="2"/>
      <c r="E36" s="2"/>
      <c r="F36" s="9">
        <f>C36*501</f>
        <v>501</v>
      </c>
    </row>
    <row r="37" spans="1:6" ht="20.25" customHeight="1">
      <c r="A37" s="17"/>
      <c r="B37" s="2" t="s">
        <v>40</v>
      </c>
      <c r="C37" s="10"/>
      <c r="D37" s="2"/>
      <c r="E37" s="2" t="s">
        <v>31</v>
      </c>
      <c r="F37" s="9">
        <f>F36*0.18</f>
        <v>90.17999999999999</v>
      </c>
    </row>
    <row r="38" spans="1:6" ht="20.25" customHeight="1">
      <c r="A38" s="17"/>
      <c r="B38" s="2" t="s">
        <v>41</v>
      </c>
      <c r="C38" s="10"/>
      <c r="D38" s="2"/>
      <c r="E38" s="2" t="s">
        <v>33</v>
      </c>
      <c r="F38" s="9"/>
    </row>
    <row r="39" spans="1:6" ht="20.25" customHeight="1">
      <c r="A39" s="20" t="s">
        <v>11</v>
      </c>
      <c r="B39" s="2" t="s">
        <v>47</v>
      </c>
      <c r="C39" s="10">
        <v>20000</v>
      </c>
      <c r="D39" s="15">
        <v>0.35</v>
      </c>
      <c r="E39" s="10">
        <f>C39*0.65</f>
        <v>13000</v>
      </c>
      <c r="F39" s="9">
        <v>13000</v>
      </c>
    </row>
    <row r="40" spans="1:6" ht="20.25" customHeight="1">
      <c r="A40" s="13" t="s">
        <v>48</v>
      </c>
      <c r="B40" s="22" t="s">
        <v>49</v>
      </c>
      <c r="C40" s="10">
        <v>12200</v>
      </c>
      <c r="D40" s="15">
        <v>0.18</v>
      </c>
      <c r="E40" s="10">
        <f>C40*2*0.72</f>
        <v>17568</v>
      </c>
      <c r="F40" s="9">
        <f>E40</f>
        <v>17568</v>
      </c>
    </row>
    <row r="41" spans="1:6" ht="23.25" customHeight="1">
      <c r="A41" s="2"/>
      <c r="B41" s="22" t="s">
        <v>50</v>
      </c>
      <c r="C41" s="10">
        <v>125</v>
      </c>
      <c r="D41" s="15">
        <v>0.18</v>
      </c>
      <c r="E41" s="10">
        <f>C41*2*0.72</f>
        <v>180</v>
      </c>
      <c r="F41" s="9">
        <f>E41</f>
        <v>180</v>
      </c>
    </row>
    <row r="42" spans="1:6" ht="15.75" customHeight="1">
      <c r="A42" s="2"/>
      <c r="B42" s="23"/>
      <c r="C42" s="10"/>
      <c r="D42" s="2"/>
      <c r="E42" s="2"/>
      <c r="F42" s="9"/>
    </row>
    <row r="43" spans="1:6" ht="23.25" customHeight="1">
      <c r="A43" s="3" t="s">
        <v>51</v>
      </c>
      <c r="B43" s="2" t="s">
        <v>52</v>
      </c>
      <c r="C43" s="10">
        <v>15000</v>
      </c>
      <c r="D43" s="2">
        <v>0.15</v>
      </c>
      <c r="E43" s="2">
        <f>C43*0.85</f>
        <v>12750</v>
      </c>
      <c r="F43" s="9">
        <f>E43</f>
        <v>12750</v>
      </c>
    </row>
    <row r="44" spans="1:6" ht="22.5" customHeight="1">
      <c r="A44" s="24" t="s">
        <v>53</v>
      </c>
      <c r="B44" s="2" t="s">
        <v>54</v>
      </c>
      <c r="C44" s="10"/>
      <c r="D44" s="25"/>
      <c r="E44" s="25" t="s">
        <v>55</v>
      </c>
      <c r="F44" s="9">
        <f>SUM(F1:F43)</f>
        <v>121091.05999999998</v>
      </c>
    </row>
    <row r="45" spans="1:6" ht="24" customHeight="1">
      <c r="A45" s="26"/>
      <c r="B45" s="2"/>
      <c r="C45" s="10"/>
      <c r="D45" s="2"/>
      <c r="E45" s="2"/>
      <c r="F45" s="9"/>
    </row>
    <row r="46" spans="1:6" ht="23.25" customHeight="1">
      <c r="A46" s="3" t="s">
        <v>56</v>
      </c>
      <c r="B46" s="2"/>
      <c r="C46" s="10"/>
      <c r="D46" s="2"/>
      <c r="E46" s="2"/>
      <c r="F46" s="9"/>
    </row>
    <row r="47" spans="1:6" ht="21" customHeight="1">
      <c r="A47" s="27" t="s">
        <v>57</v>
      </c>
      <c r="B47" s="2" t="s">
        <v>58</v>
      </c>
      <c r="C47" s="10">
        <v>2000</v>
      </c>
      <c r="D47" s="2" t="s">
        <v>59</v>
      </c>
      <c r="E47" s="2"/>
      <c r="F47" s="9">
        <v>20000</v>
      </c>
    </row>
    <row r="48" spans="1:6" ht="21" customHeight="1">
      <c r="A48" s="27" t="s">
        <v>60</v>
      </c>
      <c r="B48" s="2"/>
      <c r="C48" s="10"/>
      <c r="D48" s="2"/>
      <c r="E48" s="2"/>
      <c r="F48" s="9"/>
    </row>
    <row r="49" spans="1:6" ht="28.5" customHeight="1">
      <c r="A49" s="27" t="s">
        <v>61</v>
      </c>
      <c r="B49" s="2"/>
      <c r="C49" s="10">
        <f>SUM(C1:C48)</f>
        <v>52184.75</v>
      </c>
      <c r="D49" s="2"/>
      <c r="E49" s="10"/>
      <c r="F49" s="9"/>
    </row>
    <row r="50" spans="1:6" ht="12.75">
      <c r="A50" s="27"/>
      <c r="B50" s="2"/>
      <c r="C50" s="2"/>
      <c r="D50" s="2"/>
      <c r="E50" s="2"/>
      <c r="F50" s="9">
        <v>0.05</v>
      </c>
    </row>
    <row r="51" spans="1:6" ht="23.25" customHeight="1">
      <c r="A51" s="3" t="s">
        <v>62</v>
      </c>
      <c r="B51" s="2"/>
      <c r="C51" s="10"/>
      <c r="D51" s="2"/>
      <c r="E51" s="2" t="s">
        <v>63</v>
      </c>
      <c r="F51" s="9">
        <f>SUM(F44+F47+F50)</f>
        <v>141091.11</v>
      </c>
    </row>
  </sheetData>
  <sheetProtection/>
  <mergeCells count="1">
    <mergeCell ref="A1:F1"/>
  </mergeCells>
  <hyperlinks>
    <hyperlink ref="A17" r:id="rId1" display="http://www.rsasecurity.com/node.asp?id=1157"/>
    <hyperlink ref="A19" r:id="rId2" display="http://www.rsasecurity.com/node.asp?id=2826"/>
    <hyperlink ref="A22" r:id="rId3" display="http://www.rsasecurity.com/node.asp?id=1175"/>
    <hyperlink ref="A23" r:id="rId4" display="http://www.rsasecurity.com/node.asp?id=1175"/>
    <hyperlink ref="A24" r:id="rId5" display="http://www.rsasecurity.com/node.asp?id=2807"/>
    <hyperlink ref="A25" r:id="rId6" display="http://www.rsasecurity.com/node.asp?id=2541"/>
    <hyperlink ref="A29" r:id="rId7" display="http://www.rsasecurity.com/node.asp?id=1186"/>
    <hyperlink ref="A31" r:id="rId8" display="http://www.rsasecurity.com/node.asp?id=1186"/>
    <hyperlink ref="A32" r:id="rId9" display="http://www.rsasecurity.com/node.asp?id=1224"/>
    <hyperlink ref="A36" r:id="rId10" display="http://www.rsasecurity.com/node.asp?id=1227"/>
    <hyperlink ref="A39" r:id="rId11" display="http://www.rsasecurity.com/node.asp?id=1229"/>
    <hyperlink ref="A13" r:id="rId12" display="http://www.rsasecurity.com/node.asp?id=1166"/>
  </hyperlinks>
  <printOptions/>
  <pageMargins left="0.75" right="0.75" top="1" bottom="1" header="0.5" footer="0.5"/>
  <pageSetup horizontalDpi="600" verticalDpi="600" orientation="landscape" scale="75" r:id="rId13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dcterms:created xsi:type="dcterms:W3CDTF">2008-09-24T13:28:33Z</dcterms:created>
  <dcterms:modified xsi:type="dcterms:W3CDTF">2012-09-29T15:05:47Z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